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24226"/>
  <mc:AlternateContent xmlns:mc="http://schemas.openxmlformats.org/markup-compatibility/2006">
    <mc:Choice Requires="x15">
      <x15ac:absPath xmlns:x15ac="http://schemas.microsoft.com/office/spreadsheetml/2010/11/ac" url="C:\Users\maekawa.shosuke\Desktop\【（株）→㈱】新帳票集（A4版）2021.1012版【未完了】\"/>
    </mc:Choice>
  </mc:AlternateContent>
  <xr:revisionPtr revIDLastSave="0" documentId="13_ncr:1_{7A6CA81A-CC8F-4D23-8A1C-B75B63BC8E8C}" xr6:coauthVersionLast="47" xr6:coauthVersionMax="47" xr10:uidLastSave="{00000000-0000-0000-0000-000000000000}"/>
  <bookViews>
    <workbookView xWindow="-120" yWindow="-120" windowWidth="29040" windowHeight="15840" activeTab="1" xr2:uid="{00000000-000D-0000-FFFF-FFFF00000000}"/>
  </bookViews>
  <sheets>
    <sheet name="Sheet1" sheetId="29" r:id="rId1"/>
    <sheet name="記入例" sheetId="27" r:id="rId2"/>
    <sheet name="集計表" sheetId="33" r:id="rId3"/>
    <sheet name="法定福利費" sheetId="28" r:id="rId4"/>
  </sheets>
  <definedNames>
    <definedName name="_xlnm.Print_Area" localSheetId="1">記入例!$A$1:$AX$38</definedName>
    <definedName name="_xlnm.Print_Area" localSheetId="2">集計表!$A$1:$AX$38</definedName>
    <definedName name="_xlnm.Print_Titles" localSheetId="1">記入例!$1:$9</definedName>
    <definedName name="_xlnm.Print_Titles" localSheetId="2">集計表!$1:$9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N34" i="33" l="1"/>
  <c r="AN31" i="33"/>
  <c r="AN28" i="33"/>
  <c r="AN25" i="33"/>
  <c r="AN22" i="33"/>
  <c r="AN19" i="33"/>
  <c r="AN16" i="33"/>
  <c r="AN13" i="33"/>
  <c r="AN10" i="33"/>
  <c r="AN34" i="27"/>
  <c r="AN31" i="27"/>
  <c r="AN22" i="27"/>
  <c r="AN16" i="27"/>
  <c r="B10" i="28" l="1"/>
  <c r="AW34" i="33" l="1"/>
  <c r="AV34" i="33"/>
  <c r="AU34" i="33"/>
  <c r="AT34" i="33"/>
  <c r="AW31" i="33"/>
  <c r="AV31" i="33"/>
  <c r="AU31" i="33"/>
  <c r="AT31" i="33"/>
  <c r="AW28" i="33"/>
  <c r="AV28" i="33"/>
  <c r="AU28" i="33"/>
  <c r="AT28" i="33"/>
  <c r="AW25" i="33"/>
  <c r="AV25" i="33"/>
  <c r="AU25" i="33"/>
  <c r="AT25" i="33"/>
  <c r="AW22" i="33"/>
  <c r="AV22" i="33"/>
  <c r="AU22" i="33"/>
  <c r="AT22" i="33"/>
  <c r="AW19" i="33"/>
  <c r="AV19" i="33"/>
  <c r="AU19" i="33"/>
  <c r="AT19" i="33"/>
  <c r="AW16" i="33"/>
  <c r="AV16" i="33"/>
  <c r="AU16" i="33"/>
  <c r="AT16" i="33"/>
  <c r="AW13" i="33"/>
  <c r="AV13" i="33"/>
  <c r="AU13" i="33"/>
  <c r="AT13" i="33"/>
  <c r="AW10" i="33"/>
  <c r="AV10" i="33"/>
  <c r="AU10" i="33"/>
  <c r="AT10" i="33"/>
  <c r="AV34" i="27"/>
  <c r="AV16" i="27"/>
  <c r="AV22" i="27"/>
  <c r="AV25" i="27"/>
  <c r="AV31" i="27"/>
  <c r="AV13" i="27"/>
  <c r="AV10" i="27"/>
  <c r="AW10" i="27"/>
  <c r="AU10" i="27"/>
  <c r="AT10" i="27"/>
  <c r="V4" i="33" l="1"/>
  <c r="AL35" i="33"/>
  <c r="AS34" i="33"/>
  <c r="AX34" i="33" s="1"/>
  <c r="AR34" i="33"/>
  <c r="AQ34" i="33"/>
  <c r="AP34" i="33"/>
  <c r="AO34" i="33"/>
  <c r="AM34" i="33"/>
  <c r="AL34" i="33"/>
  <c r="AL32" i="33"/>
  <c r="AS31" i="33"/>
  <c r="AX31" i="33" s="1"/>
  <c r="AR31" i="33"/>
  <c r="AQ31" i="33"/>
  <c r="AP31" i="33"/>
  <c r="AO31" i="33"/>
  <c r="AM31" i="33"/>
  <c r="AL31" i="33"/>
  <c r="AL29" i="33"/>
  <c r="AS28" i="33"/>
  <c r="AX28" i="33" s="1"/>
  <c r="AR28" i="33"/>
  <c r="AQ28" i="33"/>
  <c r="AP28" i="33"/>
  <c r="AO28" i="33"/>
  <c r="AM28" i="33"/>
  <c r="AL28" i="33"/>
  <c r="AL26" i="33"/>
  <c r="AS25" i="33"/>
  <c r="AY25" i="33" s="1"/>
  <c r="AR25" i="33"/>
  <c r="AQ25" i="33"/>
  <c r="AP25" i="33"/>
  <c r="AO25" i="33"/>
  <c r="AM25" i="33"/>
  <c r="AL25" i="33"/>
  <c r="AL23" i="33"/>
  <c r="AS22" i="33"/>
  <c r="AX22" i="33" s="1"/>
  <c r="AR22" i="33"/>
  <c r="AQ22" i="33"/>
  <c r="AP22" i="33"/>
  <c r="AO22" i="33"/>
  <c r="AM22" i="33"/>
  <c r="AL22" i="33"/>
  <c r="AL20" i="33"/>
  <c r="AS19" i="33"/>
  <c r="AX19" i="33" s="1"/>
  <c r="AR19" i="33"/>
  <c r="AQ19" i="33"/>
  <c r="AP19" i="33"/>
  <c r="AO19" i="33"/>
  <c r="AM19" i="33"/>
  <c r="AL19" i="33"/>
  <c r="AL17" i="33"/>
  <c r="AS16" i="33"/>
  <c r="AR16" i="33"/>
  <c r="AQ16" i="33"/>
  <c r="AP16" i="33"/>
  <c r="AO16" i="33"/>
  <c r="AM16" i="33"/>
  <c r="AL16" i="33"/>
  <c r="AL14" i="33"/>
  <c r="AS13" i="33"/>
  <c r="AY13" i="33" s="1"/>
  <c r="AR13" i="33"/>
  <c r="AQ13" i="33"/>
  <c r="AP13" i="33"/>
  <c r="AO13" i="33"/>
  <c r="AM13" i="33"/>
  <c r="AL13" i="33"/>
  <c r="AL11" i="33"/>
  <c r="AS10" i="33"/>
  <c r="AX10" i="33" s="1"/>
  <c r="AR10" i="33"/>
  <c r="AQ10" i="33"/>
  <c r="AP10" i="33"/>
  <c r="AO10" i="33"/>
  <c r="AM10" i="33"/>
  <c r="AL10" i="33"/>
  <c r="AQ34" i="27"/>
  <c r="AQ31" i="27"/>
  <c r="AQ28" i="27"/>
  <c r="AQ25" i="27"/>
  <c r="AQ22" i="27"/>
  <c r="AQ19" i="27"/>
  <c r="AQ16" i="27"/>
  <c r="AQ13" i="27"/>
  <c r="AQ10" i="27"/>
  <c r="AY34" i="33" l="1"/>
  <c r="AY31" i="33"/>
  <c r="AY10" i="33"/>
  <c r="AY19" i="33"/>
  <c r="AX25" i="33"/>
  <c r="AY16" i="33"/>
  <c r="AY22" i="33"/>
  <c r="AX16" i="33"/>
  <c r="AX13" i="33"/>
  <c r="AY28" i="33"/>
  <c r="AX37" i="33" l="1"/>
  <c r="AW34" i="27"/>
  <c r="AU34" i="27"/>
  <c r="AT34" i="27"/>
  <c r="AS34" i="27"/>
  <c r="AX34" i="27" s="1"/>
  <c r="AR34" i="27"/>
  <c r="AP34" i="27"/>
  <c r="AO34" i="27"/>
  <c r="AU31" i="27"/>
  <c r="AT31" i="27"/>
  <c r="AW31" i="27" s="1"/>
  <c r="AP31" i="27"/>
  <c r="AO31" i="27"/>
  <c r="AR31" i="27"/>
  <c r="AS31" i="27" s="1"/>
  <c r="AX31" i="27" s="1"/>
  <c r="AP13" i="27"/>
  <c r="AT13" i="27"/>
  <c r="AU13" i="27"/>
  <c r="AW13" i="27"/>
  <c r="AO16" i="27"/>
  <c r="AP16" i="27"/>
  <c r="AT16" i="27"/>
  <c r="AU16" i="27"/>
  <c r="AW16" i="27"/>
  <c r="AP19" i="27"/>
  <c r="AO22" i="27"/>
  <c r="AR22" i="27" s="1"/>
  <c r="AP22" i="27"/>
  <c r="AT22" i="27"/>
  <c r="AU22" i="27"/>
  <c r="AW22" i="27"/>
  <c r="AO25" i="27"/>
  <c r="AP25" i="27"/>
  <c r="AT25" i="27"/>
  <c r="AU25" i="27"/>
  <c r="AW25" i="27"/>
  <c r="AP28" i="27"/>
  <c r="AR16" i="27" l="1"/>
  <c r="G9" i="33"/>
  <c r="H8" i="33"/>
  <c r="I8" i="33" s="1"/>
  <c r="J2" i="33"/>
  <c r="AL10" i="27"/>
  <c r="I9" i="33" l="1"/>
  <c r="J8" i="33"/>
  <c r="H9" i="33"/>
  <c r="J9" i="33" l="1"/>
  <c r="K8" i="33"/>
  <c r="AP10" i="27"/>
  <c r="L8" i="33" l="1"/>
  <c r="K9" i="33"/>
  <c r="M8" i="33" l="1"/>
  <c r="L9" i="33"/>
  <c r="M9" i="33" l="1"/>
  <c r="N8" i="33"/>
  <c r="N9" i="33" l="1"/>
  <c r="O8" i="33"/>
  <c r="AM10" i="27"/>
  <c r="AL29" i="27"/>
  <c r="AM28" i="27"/>
  <c r="AL28" i="27"/>
  <c r="AV28" i="27" s="1"/>
  <c r="AU28" i="27" l="1"/>
  <c r="AT28" i="27"/>
  <c r="AW28" i="27" s="1"/>
  <c r="P8" i="33"/>
  <c r="O9" i="33"/>
  <c r="Q8" i="33" l="1"/>
  <c r="P9" i="33"/>
  <c r="AL35" i="27"/>
  <c r="AM34" i="27"/>
  <c r="AL34" i="27"/>
  <c r="AY34" i="27" s="1"/>
  <c r="AL32" i="27"/>
  <c r="AM31" i="27"/>
  <c r="AL31" i="27"/>
  <c r="AL26" i="27"/>
  <c r="AM25" i="27"/>
  <c r="AL25" i="27"/>
  <c r="AL23" i="27"/>
  <c r="AM22" i="27"/>
  <c r="AL22" i="27"/>
  <c r="AS22" i="27" s="1"/>
  <c r="AL20" i="27"/>
  <c r="AM19" i="27"/>
  <c r="AL19" i="27"/>
  <c r="AV19" i="27" s="1"/>
  <c r="AL17" i="27"/>
  <c r="AM16" i="27"/>
  <c r="AL16" i="27"/>
  <c r="AS16" i="27" s="1"/>
  <c r="AL14" i="27"/>
  <c r="AM13" i="27"/>
  <c r="AL13" i="27"/>
  <c r="AU19" i="27" l="1"/>
  <c r="AT19" i="27"/>
  <c r="AX16" i="27"/>
  <c r="AY16" i="27"/>
  <c r="AX22" i="27"/>
  <c r="AY22" i="27"/>
  <c r="AY31" i="27"/>
  <c r="Q9" i="33"/>
  <c r="R8" i="33"/>
  <c r="AW19" i="27" l="1"/>
  <c r="R9" i="33"/>
  <c r="S8" i="33"/>
  <c r="T8" i="33" l="1"/>
  <c r="S9" i="33"/>
  <c r="U8" i="33" l="1"/>
  <c r="T9" i="33"/>
  <c r="U9" i="33" l="1"/>
  <c r="V8" i="33"/>
  <c r="G9" i="27"/>
  <c r="AL11" i="27"/>
  <c r="J2" i="27"/>
  <c r="C4" i="28"/>
  <c r="C5" i="28"/>
  <c r="C3" i="28"/>
  <c r="H8" i="27"/>
  <c r="I8" i="27" s="1"/>
  <c r="V4" i="27"/>
  <c r="AN25" i="27" l="1"/>
  <c r="AN13" i="27"/>
  <c r="AN19" i="27"/>
  <c r="AN10" i="27"/>
  <c r="AR10" i="27" s="1"/>
  <c r="AS10" i="27" s="1"/>
  <c r="AN28" i="27"/>
  <c r="C10" i="28"/>
  <c r="AO13" i="27"/>
  <c r="AO19" i="27"/>
  <c r="AO28" i="27"/>
  <c r="AR25" i="27"/>
  <c r="AS25" i="27" s="1"/>
  <c r="AR28" i="27"/>
  <c r="AS28" i="27" s="1"/>
  <c r="V9" i="33"/>
  <c r="W8" i="33"/>
  <c r="AO10" i="27"/>
  <c r="J8" i="27"/>
  <c r="I9" i="27"/>
  <c r="H9" i="27"/>
  <c r="AX28" i="27" l="1"/>
  <c r="AY28" i="27"/>
  <c r="AX25" i="27"/>
  <c r="AY25" i="27"/>
  <c r="AR19" i="27"/>
  <c r="AS19" i="27" s="1"/>
  <c r="AR13" i="27"/>
  <c r="AS13" i="27" s="1"/>
  <c r="X8" i="33"/>
  <c r="W9" i="33"/>
  <c r="K8" i="27"/>
  <c r="J9" i="27"/>
  <c r="AY13" i="27" l="1"/>
  <c r="AX13" i="27"/>
  <c r="AY19" i="27"/>
  <c r="AX19" i="27"/>
  <c r="AY10" i="27"/>
  <c r="Y8" i="33"/>
  <c r="X9" i="33"/>
  <c r="L8" i="27"/>
  <c r="K9" i="27"/>
  <c r="AX10" i="27" l="1"/>
  <c r="AX37" i="27" s="1"/>
  <c r="Y9" i="33"/>
  <c r="Z8" i="33"/>
  <c r="L9" i="27"/>
  <c r="M8" i="27"/>
  <c r="Z9" i="33" l="1"/>
  <c r="AA8" i="33"/>
  <c r="M9" i="27"/>
  <c r="N8" i="27"/>
  <c r="AB8" i="33" l="1"/>
  <c r="AA9" i="33"/>
  <c r="O8" i="27"/>
  <c r="N9" i="27"/>
  <c r="AC8" i="33" l="1"/>
  <c r="AB9" i="33"/>
  <c r="P8" i="27"/>
  <c r="O9" i="27"/>
  <c r="AC9" i="33" l="1"/>
  <c r="AD8" i="33"/>
  <c r="P9" i="27"/>
  <c r="Q8" i="27"/>
  <c r="AD9" i="33" l="1"/>
  <c r="AE8" i="33"/>
  <c r="Q9" i="27"/>
  <c r="R8" i="27"/>
  <c r="AF8" i="33" l="1"/>
  <c r="AE9" i="33"/>
  <c r="S8" i="27"/>
  <c r="R9" i="27"/>
  <c r="AG8" i="33" l="1"/>
  <c r="AF9" i="33"/>
  <c r="S9" i="27"/>
  <c r="T8" i="27"/>
  <c r="AG9" i="33" l="1"/>
  <c r="AH8" i="33"/>
  <c r="T9" i="27"/>
  <c r="U8" i="27"/>
  <c r="AH9" i="33" l="1"/>
  <c r="AI8" i="33"/>
  <c r="V8" i="27"/>
  <c r="U9" i="27"/>
  <c r="AJ8" i="33" l="1"/>
  <c r="AI9" i="33"/>
  <c r="W8" i="27"/>
  <c r="V9" i="27"/>
  <c r="AK8" i="33" l="1"/>
  <c r="AJ9" i="33"/>
  <c r="W9" i="27"/>
  <c r="X8" i="27"/>
  <c r="AK9" i="33" l="1"/>
  <c r="V5" i="33"/>
  <c r="Y8" i="27"/>
  <c r="X9" i="27"/>
  <c r="Z8" i="27" l="1"/>
  <c r="Y9" i="27"/>
  <c r="Z9" i="27" l="1"/>
  <c r="AA8" i="27"/>
  <c r="AB8" i="27" l="1"/>
  <c r="AA9" i="27"/>
  <c r="AB9" i="27" l="1"/>
  <c r="AC8" i="27"/>
  <c r="AC9" i="27" l="1"/>
  <c r="AD8" i="27"/>
  <c r="AD9" i="27" l="1"/>
  <c r="AE8" i="27"/>
  <c r="AE9" i="27" l="1"/>
  <c r="AF8" i="27"/>
  <c r="AF9" i="27" l="1"/>
  <c r="AG8" i="27"/>
  <c r="AH8" i="27" l="1"/>
  <c r="AG9" i="27"/>
  <c r="AI8" i="27" l="1"/>
  <c r="AH9" i="27"/>
  <c r="AI9" i="27" l="1"/>
  <c r="AJ8" i="27"/>
  <c r="AK8" i="27" l="1"/>
  <c r="AJ9" i="27"/>
  <c r="V5" i="27" l="1"/>
  <c r="AK9"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matsuo.akinori</author>
  </authors>
  <commentList>
    <comment ref="V5" authorId="0" shapeId="0" xr:uid="{00000000-0006-0000-0100-000001000000}">
      <text>
        <r>
          <rPr>
            <sz val="8"/>
            <color indexed="81"/>
            <rFont val="ＭＳ Ｐゴシック"/>
            <family val="3"/>
            <charset val="128"/>
          </rPr>
          <t>締日を入力してください。</t>
        </r>
      </text>
    </comment>
    <comment ref="G8" authorId="0" shapeId="0" xr:uid="{00000000-0006-0000-0100-000002000000}">
      <text>
        <r>
          <rPr>
            <b/>
            <sz val="8"/>
            <color indexed="81"/>
            <rFont val="ＭＳ Ｐゴシック"/>
            <family val="3"/>
            <charset val="128"/>
          </rPr>
          <t>日付を入力してください。　1/1　2/1等</t>
        </r>
      </text>
    </comment>
    <comment ref="AK8" authorId="0" shapeId="0" xr:uid="{00000000-0006-0000-0100-000003000000}">
      <text>
        <r>
          <rPr>
            <sz val="8"/>
            <color indexed="81"/>
            <rFont val="ＭＳ Ｐゴシック"/>
            <family val="3"/>
            <charset val="128"/>
          </rPr>
          <t>1日と表示される場合はＤＥＬしてください。</t>
        </r>
      </text>
    </comment>
    <comment ref="AY8" authorId="0" shapeId="0" xr:uid="{00000000-0006-0000-0100-000004000000}">
      <text>
        <r>
          <rPr>
            <b/>
            <sz val="9"/>
            <color indexed="81"/>
            <rFont val="ＭＳ Ｐゴシック"/>
            <family val="3"/>
            <charset val="128"/>
          </rPr>
          <t>matsuo.akinori:</t>
        </r>
        <r>
          <rPr>
            <sz val="9"/>
            <color indexed="81"/>
            <rFont val="ＭＳ Ｐゴシック"/>
            <family val="3"/>
            <charset val="128"/>
          </rPr>
          <t xml:space="preserve">
給与又は標準報酬月額からの求めた法定福利費です。/日</t>
        </r>
      </text>
    </comment>
    <comment ref="AN10" authorId="0" shapeId="0" xr:uid="{367AEF5D-3BAE-496F-B8AE-C02C860352C0}">
      <text>
        <r>
          <rPr>
            <b/>
            <sz val="9"/>
            <color indexed="81"/>
            <rFont val="MS P ゴシック"/>
            <family val="3"/>
            <charset val="128"/>
          </rPr>
          <t>標準報酬月額が￥1,390,000を超える場合
【計算式】の
E10の値を1,390,000に置き換える</t>
        </r>
      </text>
    </comment>
    <comment ref="AO10" authorId="0" shapeId="0" xr:uid="{51E5C4D0-5AE2-4926-BB1C-0654E4830B06}">
      <text>
        <r>
          <rPr>
            <b/>
            <sz val="9"/>
            <color indexed="81"/>
            <rFont val="MS P ゴシック"/>
            <family val="3"/>
            <charset val="128"/>
          </rPr>
          <t>標準報酬月額が￥620,000を超える場合
E10の値を620,000に置き換える。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matsuo.akinori</author>
  </authors>
  <commentList>
    <comment ref="V5" authorId="0" shapeId="0" xr:uid="{1692F29A-CFBF-4469-B144-E775AA3DA900}">
      <text>
        <r>
          <rPr>
            <sz val="8"/>
            <color indexed="81"/>
            <rFont val="ＭＳ Ｐゴシック"/>
            <family val="3"/>
            <charset val="128"/>
          </rPr>
          <t>締日を入力してください。</t>
        </r>
      </text>
    </comment>
    <comment ref="G8" authorId="0" shapeId="0" xr:uid="{B634CFBE-724F-44EF-A786-7E2F5A23027D}">
      <text>
        <r>
          <rPr>
            <b/>
            <sz val="8"/>
            <color indexed="81"/>
            <rFont val="ＭＳ Ｐゴシック"/>
            <family val="3"/>
            <charset val="128"/>
          </rPr>
          <t>日付を入力してください。　1/1　2/1等</t>
        </r>
      </text>
    </comment>
    <comment ref="AN10" authorId="0" shapeId="0" xr:uid="{3FC037B4-308A-40E1-9146-60C72F83CF88}">
      <text>
        <r>
          <rPr>
            <b/>
            <sz val="9"/>
            <color indexed="81"/>
            <rFont val="MS P ゴシック"/>
            <family val="3"/>
            <charset val="128"/>
          </rPr>
          <t>標準報酬月額が￥1,390,000を超える場合
【計算式】の
E10の値を1,390,000に置き換える</t>
        </r>
      </text>
    </comment>
    <comment ref="AO10" authorId="0" shapeId="0" xr:uid="{F2FCD5C9-0A60-474F-85C1-79A3B1A1F35D}">
      <text>
        <r>
          <rPr>
            <b/>
            <sz val="9"/>
            <color indexed="81"/>
            <rFont val="MS P ゴシック"/>
            <family val="3"/>
            <charset val="128"/>
          </rPr>
          <t>標準報酬月額が￥620,000を超える場合
E10の値を620,000に置き換える。</t>
        </r>
      </text>
    </comment>
  </commentList>
</comments>
</file>

<file path=xl/sharedStrings.xml><?xml version="1.0" encoding="utf-8"?>
<sst xmlns="http://schemas.openxmlformats.org/spreadsheetml/2006/main" count="255" uniqueCount="122">
  <si>
    <t>工事名</t>
    <rPh sb="0" eb="2">
      <t>コウジ</t>
    </rPh>
    <rPh sb="2" eb="3">
      <t>メイ</t>
    </rPh>
    <phoneticPr fontId="3"/>
  </si>
  <si>
    <t>氏名</t>
    <rPh sb="0" eb="2">
      <t>シメイ</t>
    </rPh>
    <phoneticPr fontId="3"/>
  </si>
  <si>
    <t>総　　計</t>
    <rPh sb="0" eb="1">
      <t>ソウ</t>
    </rPh>
    <rPh sb="3" eb="4">
      <t>ケイ</t>
    </rPh>
    <phoneticPr fontId="4"/>
  </si>
  <si>
    <t>法定福利費集計表</t>
    <rPh sb="0" eb="2">
      <t>ホウテイ</t>
    </rPh>
    <rPh sb="2" eb="4">
      <t>フクリ</t>
    </rPh>
    <rPh sb="4" eb="5">
      <t>ヒ</t>
    </rPh>
    <rPh sb="5" eb="7">
      <t>シュウケイ</t>
    </rPh>
    <rPh sb="7" eb="8">
      <t>ヒョウ</t>
    </rPh>
    <phoneticPr fontId="4"/>
  </si>
  <si>
    <t>会社名</t>
    <rPh sb="0" eb="3">
      <t>カイシャメイ</t>
    </rPh>
    <phoneticPr fontId="4"/>
  </si>
  <si>
    <t>集計期間</t>
    <phoneticPr fontId="3"/>
  </si>
  <si>
    <t>年齢</t>
    <rPh sb="0" eb="2">
      <t>ネンレイ</t>
    </rPh>
    <phoneticPr fontId="4"/>
  </si>
  <si>
    <t>健康保険料</t>
    <rPh sb="0" eb="2">
      <t>ケンコウ</t>
    </rPh>
    <rPh sb="2" eb="4">
      <t>ホケン</t>
    </rPh>
    <rPh sb="4" eb="5">
      <t>リョウ</t>
    </rPh>
    <phoneticPr fontId="4"/>
  </si>
  <si>
    <t>厚生年金保険料</t>
    <rPh sb="0" eb="2">
      <t>コウセイ</t>
    </rPh>
    <rPh sb="2" eb="4">
      <t>ネンキン</t>
    </rPh>
    <rPh sb="4" eb="7">
      <t>ホケンリョウ</t>
    </rPh>
    <phoneticPr fontId="4"/>
  </si>
  <si>
    <t>雇用保険料</t>
    <rPh sb="0" eb="2">
      <t>コヨウ</t>
    </rPh>
    <rPh sb="2" eb="5">
      <t>ホケンリョウ</t>
    </rPh>
    <phoneticPr fontId="4"/>
  </si>
  <si>
    <t>こども、子育て拠出金</t>
    <rPh sb="4" eb="6">
      <t>コソダ</t>
    </rPh>
    <rPh sb="7" eb="10">
      <t>キョシュツキン</t>
    </rPh>
    <phoneticPr fontId="4"/>
  </si>
  <si>
    <t>介護保険料</t>
    <rPh sb="0" eb="2">
      <t>カイゴ</t>
    </rPh>
    <rPh sb="2" eb="5">
      <t>ホケンリョウ</t>
    </rPh>
    <phoneticPr fontId="4"/>
  </si>
  <si>
    <t>全体</t>
    <rPh sb="0" eb="2">
      <t>ゼンタイ</t>
    </rPh>
    <phoneticPr fontId="4"/>
  </si>
  <si>
    <t>事業主負担額</t>
    <rPh sb="0" eb="3">
      <t>ジギョウヌシ</t>
    </rPh>
    <rPh sb="3" eb="5">
      <t>フタン</t>
    </rPh>
    <rPh sb="5" eb="6">
      <t>ガク</t>
    </rPh>
    <phoneticPr fontId="4"/>
  </si>
  <si>
    <t>当現場</t>
    <rPh sb="0" eb="1">
      <t>トウ</t>
    </rPh>
    <rPh sb="1" eb="3">
      <t>ゲンバ</t>
    </rPh>
    <phoneticPr fontId="4"/>
  </si>
  <si>
    <t>労働
日数</t>
    <rPh sb="0" eb="2">
      <t>ロウドウ</t>
    </rPh>
    <rPh sb="3" eb="5">
      <t>ニッスウ</t>
    </rPh>
    <phoneticPr fontId="3"/>
  </si>
  <si>
    <t>健康保険</t>
    <rPh sb="0" eb="2">
      <t>ケンコウ</t>
    </rPh>
    <rPh sb="2" eb="4">
      <t>ホケン</t>
    </rPh>
    <phoneticPr fontId="4"/>
  </si>
  <si>
    <t>厚生年金</t>
    <rPh sb="0" eb="2">
      <t>コウセイ</t>
    </rPh>
    <rPh sb="2" eb="4">
      <t>ネンキン</t>
    </rPh>
    <phoneticPr fontId="4"/>
  </si>
  <si>
    <t>雇用保険</t>
    <rPh sb="0" eb="2">
      <t>コヨウ</t>
    </rPh>
    <rPh sb="2" eb="4">
      <t>ホケン</t>
    </rPh>
    <phoneticPr fontId="4"/>
  </si>
  <si>
    <t>法定福利費計算書</t>
    <rPh sb="0" eb="2">
      <t>ホウテイ</t>
    </rPh>
    <rPh sb="2" eb="4">
      <t>フクリ</t>
    </rPh>
    <rPh sb="4" eb="5">
      <t>ヒ</t>
    </rPh>
    <rPh sb="5" eb="7">
      <t>ケイサン</t>
    </rPh>
    <rPh sb="7" eb="8">
      <t>ショ</t>
    </rPh>
    <phoneticPr fontId="4"/>
  </si>
  <si>
    <t>計</t>
    <rPh sb="0" eb="1">
      <t>ケイ</t>
    </rPh>
    <phoneticPr fontId="4"/>
  </si>
  <si>
    <t>労働
全数</t>
    <rPh sb="0" eb="2">
      <t>ロウドウ</t>
    </rPh>
    <rPh sb="3" eb="5">
      <t>ゼンスウ</t>
    </rPh>
    <phoneticPr fontId="4"/>
  </si>
  <si>
    <t>実質単価</t>
    <rPh sb="0" eb="2">
      <t>ジッシツ</t>
    </rPh>
    <rPh sb="2" eb="4">
      <t>タンカ</t>
    </rPh>
    <phoneticPr fontId="4"/>
  </si>
  <si>
    <t>法定福利費</t>
    <rPh sb="0" eb="2">
      <t>ホウテイ</t>
    </rPh>
    <rPh sb="2" eb="4">
      <t>フクリ</t>
    </rPh>
    <rPh sb="4" eb="5">
      <t>ヒ</t>
    </rPh>
    <phoneticPr fontId="3"/>
  </si>
  <si>
    <t>備考</t>
    <rPh sb="0" eb="2">
      <t>ビコウ</t>
    </rPh>
    <phoneticPr fontId="4"/>
  </si>
  <si>
    <t>40歳以上65歳未満</t>
    <rPh sb="2" eb="5">
      <t>サイイジョウ</t>
    </rPh>
    <rPh sb="7" eb="10">
      <t>サイミマン</t>
    </rPh>
    <phoneticPr fontId="4"/>
  </si>
  <si>
    <t>70歳以上対象外</t>
    <rPh sb="2" eb="3">
      <t>サイ</t>
    </rPh>
    <rPh sb="3" eb="5">
      <t>イジョウ</t>
    </rPh>
    <rPh sb="5" eb="8">
      <t>タイショウガイ</t>
    </rPh>
    <phoneticPr fontId="4"/>
  </si>
  <si>
    <t>65歳以上対象外</t>
    <rPh sb="2" eb="5">
      <t>サイイジョウ</t>
    </rPh>
    <rPh sb="5" eb="8">
      <t>タイショウガイ</t>
    </rPh>
    <phoneticPr fontId="4"/>
  </si>
  <si>
    <t>合計</t>
    <rPh sb="0" eb="2">
      <t>ゴウケイ</t>
    </rPh>
    <phoneticPr fontId="4"/>
  </si>
  <si>
    <t>社会保険料率表</t>
    <rPh sb="0" eb="2">
      <t>シャカイ</t>
    </rPh>
    <rPh sb="2" eb="5">
      <t>ホケンリョウ</t>
    </rPh>
    <rPh sb="5" eb="6">
      <t>リツ</t>
    </rPh>
    <rPh sb="6" eb="7">
      <t>ヒョウ</t>
    </rPh>
    <phoneticPr fontId="4"/>
  </si>
  <si>
    <t>※1　健康保険料は兵庫県の全国健保協会の料率を入力しています</t>
    <rPh sb="3" eb="5">
      <t>ケンコウ</t>
    </rPh>
    <rPh sb="5" eb="8">
      <t>ホケンリョウ</t>
    </rPh>
    <rPh sb="9" eb="12">
      <t>ヒョウゴケン</t>
    </rPh>
    <rPh sb="13" eb="15">
      <t>ゼンコク</t>
    </rPh>
    <rPh sb="15" eb="17">
      <t>ケンポ</t>
    </rPh>
    <rPh sb="17" eb="19">
      <t>キョウカイ</t>
    </rPh>
    <rPh sb="20" eb="22">
      <t>リョウリツ</t>
    </rPh>
    <rPh sb="23" eb="25">
      <t>ニュウリョク</t>
    </rPh>
    <phoneticPr fontId="4"/>
  </si>
  <si>
    <t>※2　保険料率は毎年見直しがされます</t>
    <rPh sb="3" eb="6">
      <t>ホケンリョウ</t>
    </rPh>
    <rPh sb="6" eb="7">
      <t>リツ</t>
    </rPh>
    <rPh sb="8" eb="10">
      <t>マイトシ</t>
    </rPh>
    <rPh sb="10" eb="12">
      <t>ミナオ</t>
    </rPh>
    <phoneticPr fontId="4"/>
  </si>
  <si>
    <t>※3　事業主負担のみのこども、子育て拠出金は計算から除外しています</t>
    <rPh sb="3" eb="6">
      <t>ジギョウヌシ</t>
    </rPh>
    <rPh sb="6" eb="8">
      <t>フタン</t>
    </rPh>
    <rPh sb="15" eb="17">
      <t>コソダ</t>
    </rPh>
    <rPh sb="18" eb="21">
      <t>キョシュツキン</t>
    </rPh>
    <rPh sb="22" eb="24">
      <t>ケイサン</t>
    </rPh>
    <rPh sb="26" eb="28">
      <t>ジョガイ</t>
    </rPh>
    <phoneticPr fontId="4"/>
  </si>
  <si>
    <t>健保</t>
    <rPh sb="0" eb="1">
      <t>ケン</t>
    </rPh>
    <rPh sb="1" eb="2">
      <t>ホ</t>
    </rPh>
    <phoneticPr fontId="4"/>
  </si>
  <si>
    <t>厚生</t>
    <rPh sb="0" eb="2">
      <t>コウセイ</t>
    </rPh>
    <phoneticPr fontId="4"/>
  </si>
  <si>
    <t>雇保</t>
    <rPh sb="0" eb="2">
      <t>コホ</t>
    </rPh>
    <phoneticPr fontId="4"/>
  </si>
  <si>
    <t>提出書類有</t>
    <rPh sb="0" eb="2">
      <t>テイシュツ</t>
    </rPh>
    <rPh sb="2" eb="4">
      <t>ショルイ</t>
    </rPh>
    <rPh sb="4" eb="5">
      <t>アリ</t>
    </rPh>
    <phoneticPr fontId="4"/>
  </si>
  <si>
    <t>提出書類無</t>
    <rPh sb="0" eb="2">
      <t>テイシュツ</t>
    </rPh>
    <rPh sb="2" eb="4">
      <t>ショルイ</t>
    </rPh>
    <rPh sb="4" eb="5">
      <t>ナ</t>
    </rPh>
    <phoneticPr fontId="4"/>
  </si>
  <si>
    <t>労働日内訳</t>
    <rPh sb="0" eb="2">
      <t>ロウドウ</t>
    </rPh>
    <rPh sb="2" eb="3">
      <t>ビ</t>
    </rPh>
    <rPh sb="3" eb="5">
      <t>ウチワケ</t>
    </rPh>
    <phoneticPr fontId="4"/>
  </si>
  <si>
    <t>給与又は
標準報酬月額</t>
    <rPh sb="0" eb="2">
      <t>キュウヨ</t>
    </rPh>
    <rPh sb="2" eb="3">
      <t>マタ</t>
    </rPh>
    <rPh sb="5" eb="7">
      <t>ヒョウジュン</t>
    </rPh>
    <rPh sb="7" eb="9">
      <t>ホウシュウ</t>
    </rPh>
    <rPh sb="9" eb="11">
      <t>ゲツガク</t>
    </rPh>
    <phoneticPr fontId="4"/>
  </si>
  <si>
    <t>土工②</t>
    <rPh sb="0" eb="2">
      <t>ドコウ</t>
    </rPh>
    <phoneticPr fontId="4"/>
  </si>
  <si>
    <t>土工③</t>
    <rPh sb="0" eb="2">
      <t>ドコウ</t>
    </rPh>
    <phoneticPr fontId="4"/>
  </si>
  <si>
    <t>土工④</t>
    <rPh sb="0" eb="2">
      <t>ドコウ</t>
    </rPh>
    <phoneticPr fontId="4"/>
  </si>
  <si>
    <t>土工⑤</t>
    <rPh sb="0" eb="2">
      <t>ドコウ</t>
    </rPh>
    <phoneticPr fontId="4"/>
  </si>
  <si>
    <t>土工⑥</t>
    <rPh sb="0" eb="2">
      <t>ドコウ</t>
    </rPh>
    <phoneticPr fontId="4"/>
  </si>
  <si>
    <t>社会保険番号等
※下4桁</t>
    <rPh sb="0" eb="2">
      <t>シャカイ</t>
    </rPh>
    <rPh sb="2" eb="4">
      <t>ホケン</t>
    </rPh>
    <rPh sb="4" eb="6">
      <t>バンゴウ</t>
    </rPh>
    <rPh sb="6" eb="7">
      <t>トウ</t>
    </rPh>
    <rPh sb="9" eb="10">
      <t>シモ</t>
    </rPh>
    <rPh sb="11" eb="12">
      <t>ケタ</t>
    </rPh>
    <phoneticPr fontId="4"/>
  </si>
  <si>
    <t>集計期間をご確認下さい　Ｖ5セル～</t>
    <rPh sb="0" eb="2">
      <t>シュウケイ</t>
    </rPh>
    <rPh sb="2" eb="4">
      <t>キカン</t>
    </rPh>
    <rPh sb="6" eb="8">
      <t>カクニン</t>
    </rPh>
    <rPh sb="8" eb="9">
      <t>クダ</t>
    </rPh>
    <phoneticPr fontId="4"/>
  </si>
  <si>
    <t>曜日が自動的に変更されます</t>
    <rPh sb="0" eb="2">
      <t>ヨウビ</t>
    </rPh>
    <rPh sb="3" eb="5">
      <t>ジドウ</t>
    </rPh>
    <rPh sb="5" eb="6">
      <t>テキ</t>
    </rPh>
    <rPh sb="7" eb="9">
      <t>ヘンコウ</t>
    </rPh>
    <phoneticPr fontId="4"/>
  </si>
  <si>
    <t>ＡＫ8セルをご確認ください。　暦のため、1日誤差がある場合があります</t>
    <rPh sb="7" eb="9">
      <t>カクニン</t>
    </rPh>
    <rPh sb="15" eb="16">
      <t>コヨミ</t>
    </rPh>
    <rPh sb="21" eb="22">
      <t>ニチ</t>
    </rPh>
    <rPh sb="22" eb="24">
      <t>ゴサ</t>
    </rPh>
    <rPh sb="27" eb="29">
      <t>バアイ</t>
    </rPh>
    <phoneticPr fontId="4"/>
  </si>
  <si>
    <t>入力について</t>
    <rPh sb="0" eb="2">
      <t>ニュウリョク</t>
    </rPh>
    <phoneticPr fontId="4"/>
  </si>
  <si>
    <t>Ｂ列　年齢について</t>
    <rPh sb="1" eb="2">
      <t>レツ</t>
    </rPh>
    <rPh sb="3" eb="5">
      <t>ネンレイ</t>
    </rPh>
    <phoneticPr fontId="4"/>
  </si>
  <si>
    <t>40歳以上の介護保険判定や厚生年金の判定に使用します</t>
    <rPh sb="2" eb="3">
      <t>サイ</t>
    </rPh>
    <rPh sb="3" eb="5">
      <t>イジョウ</t>
    </rPh>
    <rPh sb="6" eb="8">
      <t>カイゴ</t>
    </rPh>
    <rPh sb="8" eb="10">
      <t>ホケン</t>
    </rPh>
    <rPh sb="10" eb="12">
      <t>ハンテイ</t>
    </rPh>
    <rPh sb="13" eb="15">
      <t>コウセイ</t>
    </rPh>
    <rPh sb="15" eb="17">
      <t>ネンキン</t>
    </rPh>
    <rPh sb="18" eb="20">
      <t>ハンテイ</t>
    </rPh>
    <rPh sb="21" eb="23">
      <t>シヨウ</t>
    </rPh>
    <phoneticPr fontId="4"/>
  </si>
  <si>
    <t>Ｄ列　社会保険番号について</t>
    <rPh sb="1" eb="2">
      <t>レツ</t>
    </rPh>
    <rPh sb="3" eb="5">
      <t>シャカイ</t>
    </rPh>
    <rPh sb="5" eb="7">
      <t>ホケン</t>
    </rPh>
    <rPh sb="7" eb="9">
      <t>バンゴウ</t>
    </rPh>
    <phoneticPr fontId="4"/>
  </si>
  <si>
    <t>下4桁のみ入力してください　</t>
    <rPh sb="0" eb="1">
      <t>シモ</t>
    </rPh>
    <rPh sb="2" eb="3">
      <t>ケタ</t>
    </rPh>
    <rPh sb="5" eb="7">
      <t>ニュウリョク</t>
    </rPh>
    <phoneticPr fontId="4"/>
  </si>
  <si>
    <t>8</t>
    <phoneticPr fontId="4"/>
  </si>
  <si>
    <t>E列　給与明細等について</t>
    <rPh sb="1" eb="2">
      <t>レツ</t>
    </rPh>
    <rPh sb="3" eb="5">
      <t>キュウヨ</t>
    </rPh>
    <rPh sb="5" eb="7">
      <t>メイサイ</t>
    </rPh>
    <rPh sb="7" eb="8">
      <t>トウ</t>
    </rPh>
    <phoneticPr fontId="4"/>
  </si>
  <si>
    <t>給与明細の総支給額又は、標準報酬月額の金額を記入してください</t>
    <rPh sb="0" eb="2">
      <t>キュウヨ</t>
    </rPh>
    <rPh sb="2" eb="4">
      <t>メイサイ</t>
    </rPh>
    <rPh sb="5" eb="8">
      <t>ソウシキュウ</t>
    </rPh>
    <rPh sb="8" eb="9">
      <t>ガク</t>
    </rPh>
    <rPh sb="9" eb="10">
      <t>マタ</t>
    </rPh>
    <rPh sb="12" eb="14">
      <t>ヒョウジュン</t>
    </rPh>
    <rPh sb="14" eb="16">
      <t>ホウシュウ</t>
    </rPh>
    <rPh sb="16" eb="18">
      <t>ゲツガク</t>
    </rPh>
    <rPh sb="19" eb="21">
      <t>キンガク</t>
    </rPh>
    <rPh sb="22" eb="24">
      <t>キニュウ</t>
    </rPh>
    <phoneticPr fontId="4"/>
  </si>
  <si>
    <t>未加入の場合は空白にしてください</t>
    <rPh sb="0" eb="3">
      <t>ミカニュウ</t>
    </rPh>
    <rPh sb="4" eb="6">
      <t>バアイ</t>
    </rPh>
    <rPh sb="7" eb="9">
      <t>クウハク</t>
    </rPh>
    <phoneticPr fontId="4"/>
  </si>
  <si>
    <t>実態に近い法定福利費が自動計算されます</t>
    <rPh sb="0" eb="2">
      <t>ジッタイ</t>
    </rPh>
    <rPh sb="3" eb="4">
      <t>チカ</t>
    </rPh>
    <rPh sb="5" eb="7">
      <t>ホウテイ</t>
    </rPh>
    <rPh sb="7" eb="9">
      <t>フクリ</t>
    </rPh>
    <rPh sb="9" eb="10">
      <t>ヒ</t>
    </rPh>
    <rPh sb="11" eb="13">
      <t>ジドウ</t>
    </rPh>
    <rPh sb="13" eb="15">
      <t>ケイサン</t>
    </rPh>
    <phoneticPr fontId="4"/>
  </si>
  <si>
    <t>9</t>
    <phoneticPr fontId="4"/>
  </si>
  <si>
    <t>ＡＬ列より右側は計算式用ですので、入力不要です</t>
    <rPh sb="2" eb="3">
      <t>レツ</t>
    </rPh>
    <rPh sb="5" eb="6">
      <t>ミギ</t>
    </rPh>
    <rPh sb="6" eb="7">
      <t>ガワ</t>
    </rPh>
    <rPh sb="8" eb="10">
      <t>ケイサン</t>
    </rPh>
    <rPh sb="10" eb="11">
      <t>シキ</t>
    </rPh>
    <rPh sb="11" eb="12">
      <t>ヨウ</t>
    </rPh>
    <rPh sb="17" eb="19">
      <t>ニュウリョク</t>
    </rPh>
    <rPh sb="19" eb="21">
      <t>フヨウ</t>
    </rPh>
    <phoneticPr fontId="4"/>
  </si>
  <si>
    <t>その他</t>
    <rPh sb="2" eb="3">
      <t>タ</t>
    </rPh>
    <phoneticPr fontId="4"/>
  </si>
  <si>
    <t>10</t>
    <phoneticPr fontId="4"/>
  </si>
  <si>
    <t>シート名：法定福利費の保険料率を使用しています。</t>
    <rPh sb="3" eb="4">
      <t>メイ</t>
    </rPh>
    <rPh sb="5" eb="7">
      <t>ホウテイ</t>
    </rPh>
    <rPh sb="7" eb="9">
      <t>フクリ</t>
    </rPh>
    <rPh sb="9" eb="10">
      <t>ヒ</t>
    </rPh>
    <rPh sb="11" eb="14">
      <t>ホケンリョウ</t>
    </rPh>
    <rPh sb="14" eb="15">
      <t>リツ</t>
    </rPh>
    <rPh sb="16" eb="18">
      <t>シヨウ</t>
    </rPh>
    <phoneticPr fontId="4"/>
  </si>
  <si>
    <t>変更する場合はＣ列をご変更ください</t>
    <rPh sb="0" eb="2">
      <t>ヘンコウ</t>
    </rPh>
    <rPh sb="4" eb="6">
      <t>バアイ</t>
    </rPh>
    <rPh sb="8" eb="9">
      <t>レツ</t>
    </rPh>
    <rPh sb="11" eb="13">
      <t>ヘンコウ</t>
    </rPh>
    <phoneticPr fontId="4"/>
  </si>
  <si>
    <t>11</t>
    <phoneticPr fontId="4"/>
  </si>
  <si>
    <t>左記100％事業主負担分の保険料がありますが、計算外としております</t>
    <rPh sb="0" eb="2">
      <t>サキ</t>
    </rPh>
    <rPh sb="6" eb="9">
      <t>ジギョウヌシ</t>
    </rPh>
    <rPh sb="9" eb="12">
      <t>フタンブン</t>
    </rPh>
    <rPh sb="13" eb="16">
      <t>ホケンリョウ</t>
    </rPh>
    <rPh sb="23" eb="25">
      <t>ケイサン</t>
    </rPh>
    <rPh sb="25" eb="26">
      <t>ガイ</t>
    </rPh>
    <phoneticPr fontId="4"/>
  </si>
  <si>
    <t>12</t>
    <phoneticPr fontId="4"/>
  </si>
  <si>
    <t>ＡＶ列について</t>
    <rPh sb="2" eb="3">
      <t>レツ</t>
    </rPh>
    <phoneticPr fontId="4"/>
  </si>
  <si>
    <t>一次</t>
    <rPh sb="0" eb="2">
      <t>イチジ</t>
    </rPh>
    <phoneticPr fontId="4"/>
  </si>
  <si>
    <t>㊞</t>
    <phoneticPr fontId="4"/>
  </si>
  <si>
    <t>二次</t>
    <phoneticPr fontId="4"/>
  </si>
  <si>
    <t>㊞　</t>
    <phoneticPr fontId="4"/>
  </si>
  <si>
    <t>法定福利費が自動計算されます</t>
    <rPh sb="0" eb="2">
      <t>ホウテイ</t>
    </rPh>
    <rPh sb="2" eb="4">
      <t>フクリ</t>
    </rPh>
    <rPh sb="4" eb="5">
      <t>ヒ</t>
    </rPh>
    <rPh sb="6" eb="8">
      <t>ジドウ</t>
    </rPh>
    <rPh sb="8" eb="10">
      <t>ケイサン</t>
    </rPh>
    <phoneticPr fontId="4"/>
  </si>
  <si>
    <t>社会保険の番号（健康・厚生・雇用）をすべて入力した場合2,000円/日が自動計算されます</t>
    <rPh sb="0" eb="2">
      <t>シャカイ</t>
    </rPh>
    <rPh sb="2" eb="4">
      <t>ホケン</t>
    </rPh>
    <rPh sb="5" eb="7">
      <t>バンゴウ</t>
    </rPh>
    <rPh sb="8" eb="10">
      <t>ケンコウ</t>
    </rPh>
    <rPh sb="11" eb="13">
      <t>コウセイ</t>
    </rPh>
    <rPh sb="14" eb="16">
      <t>コヨウ</t>
    </rPh>
    <rPh sb="21" eb="23">
      <t>ニュウリョク</t>
    </rPh>
    <rPh sb="25" eb="27">
      <t>バアイ</t>
    </rPh>
    <rPh sb="32" eb="33">
      <t>エン</t>
    </rPh>
    <rPh sb="34" eb="35">
      <t>ニチ</t>
    </rPh>
    <rPh sb="36" eb="38">
      <t>ジドウ</t>
    </rPh>
    <rPh sb="38" eb="40">
      <t>ケイサン</t>
    </rPh>
    <phoneticPr fontId="4"/>
  </si>
  <si>
    <t>記入方法</t>
    <rPh sb="0" eb="2">
      <t>キニュウ</t>
    </rPh>
    <rPh sb="2" eb="4">
      <t>ホウホウ</t>
    </rPh>
    <phoneticPr fontId="4"/>
  </si>
  <si>
    <t>工事名を記入してください</t>
    <rPh sb="0" eb="2">
      <t>コウジ</t>
    </rPh>
    <rPh sb="2" eb="3">
      <t>メイ</t>
    </rPh>
    <rPh sb="4" eb="6">
      <t>キニュウ</t>
    </rPh>
    <phoneticPr fontId="4"/>
  </si>
  <si>
    <t>2</t>
    <phoneticPr fontId="4"/>
  </si>
  <si>
    <t>3</t>
    <phoneticPr fontId="4"/>
  </si>
  <si>
    <t>1</t>
    <phoneticPr fontId="4"/>
  </si>
  <si>
    <t>4</t>
    <phoneticPr fontId="4"/>
  </si>
  <si>
    <t>5</t>
    <phoneticPr fontId="4"/>
  </si>
  <si>
    <t>Ｇ8セルに日付をご記入下さい。　4/1　5/1　等</t>
    <rPh sb="5" eb="7">
      <t>ヒヅケ</t>
    </rPh>
    <rPh sb="9" eb="11">
      <t>キニュウ</t>
    </rPh>
    <rPh sb="11" eb="12">
      <t>クダ</t>
    </rPh>
    <rPh sb="24" eb="25">
      <t>トウ</t>
    </rPh>
    <phoneticPr fontId="4"/>
  </si>
  <si>
    <t>こども、子育て拠出金</t>
    <phoneticPr fontId="4"/>
  </si>
  <si>
    <t>印刷範囲外に、法定福利費の日額が表示されます</t>
    <rPh sb="0" eb="2">
      <t>インサツ</t>
    </rPh>
    <rPh sb="2" eb="4">
      <t>ハンイ</t>
    </rPh>
    <rPh sb="4" eb="5">
      <t>ガイ</t>
    </rPh>
    <rPh sb="7" eb="9">
      <t>ホウテイ</t>
    </rPh>
    <rPh sb="9" eb="11">
      <t>フクリ</t>
    </rPh>
    <rPh sb="11" eb="12">
      <t>ヒ</t>
    </rPh>
    <rPh sb="13" eb="15">
      <t>ニチガク</t>
    </rPh>
    <rPh sb="16" eb="18">
      <t>ヒョウジ</t>
    </rPh>
    <phoneticPr fontId="4"/>
  </si>
  <si>
    <t>○○○○○建設工事</t>
    <rPh sb="5" eb="7">
      <t>ケンセツ</t>
    </rPh>
    <rPh sb="7" eb="9">
      <t>コウジ</t>
    </rPh>
    <phoneticPr fontId="4"/>
  </si>
  <si>
    <t>加入者</t>
    <rPh sb="0" eb="3">
      <t>カニュウシャ</t>
    </rPh>
    <phoneticPr fontId="4"/>
  </si>
  <si>
    <t>こども</t>
    <phoneticPr fontId="4"/>
  </si>
  <si>
    <t>70歳以上対象外</t>
    <rPh sb="2" eb="5">
      <t>サイイジョウ</t>
    </rPh>
    <rPh sb="5" eb="8">
      <t>タイショウガイ</t>
    </rPh>
    <phoneticPr fontId="4"/>
  </si>
  <si>
    <t>土工⑦</t>
    <rPh sb="0" eb="2">
      <t>ドコウ</t>
    </rPh>
    <phoneticPr fontId="4"/>
  </si>
  <si>
    <t>土健保</t>
    <rPh sb="0" eb="1">
      <t>ド</t>
    </rPh>
    <rPh sb="1" eb="3">
      <t>ケンポ</t>
    </rPh>
    <phoneticPr fontId="4"/>
  </si>
  <si>
    <t>建設国保</t>
    <rPh sb="0" eb="2">
      <t>ケンセツ</t>
    </rPh>
    <rPh sb="2" eb="4">
      <t>コクホ</t>
    </rPh>
    <phoneticPr fontId="4"/>
  </si>
  <si>
    <t>健康保険組合</t>
    <rPh sb="0" eb="2">
      <t>ケンコウ</t>
    </rPh>
    <rPh sb="2" eb="4">
      <t>ホケン</t>
    </rPh>
    <rPh sb="4" eb="6">
      <t>クミアイ</t>
    </rPh>
    <phoneticPr fontId="4"/>
  </si>
  <si>
    <t>社会保険と同額で計算</t>
    <rPh sb="0" eb="2">
      <t>シャカイ</t>
    </rPh>
    <rPh sb="2" eb="4">
      <t>ホケン</t>
    </rPh>
    <rPh sb="5" eb="7">
      <t>ドウガク</t>
    </rPh>
    <rPh sb="8" eb="10">
      <t>ケイサン</t>
    </rPh>
    <phoneticPr fontId="4"/>
  </si>
  <si>
    <t>健保</t>
    <rPh sb="0" eb="2">
      <t>ケンポ</t>
    </rPh>
    <phoneticPr fontId="4"/>
  </si>
  <si>
    <t>厚生</t>
    <rPh sb="0" eb="2">
      <t>コウセイ</t>
    </rPh>
    <phoneticPr fontId="4"/>
  </si>
  <si>
    <t>75歳以上対象外</t>
    <rPh sb="2" eb="3">
      <t>サイ</t>
    </rPh>
    <rPh sb="3" eb="5">
      <t>イジョウ</t>
    </rPh>
    <rPh sb="5" eb="8">
      <t>タイショウガイ</t>
    </rPh>
    <phoneticPr fontId="4"/>
  </si>
  <si>
    <t>その他工事</t>
    <rPh sb="2" eb="3">
      <t>タ</t>
    </rPh>
    <rPh sb="3" eb="5">
      <t>コウジ</t>
    </rPh>
    <phoneticPr fontId="3"/>
  </si>
  <si>
    <t>雇保</t>
    <rPh sb="0" eb="2">
      <t>コホ</t>
    </rPh>
    <phoneticPr fontId="4"/>
  </si>
  <si>
    <t>土工①</t>
    <rPh sb="0" eb="2">
      <t>ドコウ</t>
    </rPh>
    <phoneticPr fontId="4"/>
  </si>
  <si>
    <t>13</t>
    <phoneticPr fontId="4"/>
  </si>
  <si>
    <t>14</t>
    <phoneticPr fontId="4"/>
  </si>
  <si>
    <t>回収できない場合は空白にしてください</t>
    <rPh sb="0" eb="2">
      <t>カイシュウ</t>
    </rPh>
    <rPh sb="6" eb="8">
      <t>バアイ</t>
    </rPh>
    <rPh sb="9" eb="11">
      <t>クウハク</t>
    </rPh>
    <phoneticPr fontId="4"/>
  </si>
  <si>
    <t>社会保険番号を記載していただけなかった場合は法定福利費が計算されません</t>
    <rPh sb="0" eb="2">
      <t>シャカイ</t>
    </rPh>
    <rPh sb="2" eb="4">
      <t>ホケン</t>
    </rPh>
    <rPh sb="4" eb="6">
      <t>バンゴウ</t>
    </rPh>
    <rPh sb="7" eb="9">
      <t>キサイ</t>
    </rPh>
    <rPh sb="19" eb="21">
      <t>バアイ</t>
    </rPh>
    <rPh sb="22" eb="24">
      <t>ホウテイ</t>
    </rPh>
    <rPh sb="24" eb="26">
      <t>フクリ</t>
    </rPh>
    <rPh sb="26" eb="27">
      <t>ヒ</t>
    </rPh>
    <rPh sb="28" eb="30">
      <t>ケイサン</t>
    </rPh>
    <phoneticPr fontId="4"/>
  </si>
  <si>
    <t>15</t>
    <phoneticPr fontId="4"/>
  </si>
  <si>
    <t>16</t>
    <phoneticPr fontId="4"/>
  </si>
  <si>
    <t>健康保険、厚生年金、雇用保険の合計が2,000円/日になるよう比率で表示されます</t>
    <rPh sb="5" eb="7">
      <t>コウセイ</t>
    </rPh>
    <rPh sb="7" eb="9">
      <t>ネンキン</t>
    </rPh>
    <rPh sb="10" eb="12">
      <t>コヨウ</t>
    </rPh>
    <rPh sb="12" eb="14">
      <t>ホケン</t>
    </rPh>
    <rPh sb="15" eb="17">
      <t>ゴウケイ</t>
    </rPh>
    <rPh sb="19" eb="24">
      <t>０００エン</t>
    </rPh>
    <rPh sb="25" eb="26">
      <t>ニチ</t>
    </rPh>
    <rPh sb="31" eb="33">
      <t>ヒリツ</t>
    </rPh>
    <rPh sb="34" eb="36">
      <t>ヒョウジ</t>
    </rPh>
    <phoneticPr fontId="4"/>
  </si>
  <si>
    <t>お問合せの多かった年齢についての法定福利費の表示については、健康保険、厚生年金。雇用保険</t>
    <rPh sb="1" eb="3">
      <t>トイアワ</t>
    </rPh>
    <rPh sb="5" eb="6">
      <t>オオ</t>
    </rPh>
    <rPh sb="9" eb="11">
      <t>ネンレイ</t>
    </rPh>
    <rPh sb="16" eb="18">
      <t>ホウテイ</t>
    </rPh>
    <rPh sb="18" eb="20">
      <t>フクリ</t>
    </rPh>
    <rPh sb="20" eb="21">
      <t>ヒ</t>
    </rPh>
    <rPh sb="22" eb="24">
      <t>ヒョウジ</t>
    </rPh>
    <rPh sb="30" eb="32">
      <t>ケンコウ</t>
    </rPh>
    <rPh sb="32" eb="34">
      <t>ホケン</t>
    </rPh>
    <rPh sb="35" eb="37">
      <t>コウセイ</t>
    </rPh>
    <rPh sb="37" eb="39">
      <t>ネンキン</t>
    </rPh>
    <rPh sb="40" eb="42">
      <t>コヨウ</t>
    </rPh>
    <rPh sb="42" eb="44">
      <t>ホケン</t>
    </rPh>
    <phoneticPr fontId="4"/>
  </si>
  <si>
    <t>の各法令の定める年齢を上限としております</t>
    <rPh sb="1" eb="2">
      <t>カク</t>
    </rPh>
    <rPh sb="2" eb="4">
      <t>ホウレイ</t>
    </rPh>
    <rPh sb="5" eb="6">
      <t>サダ</t>
    </rPh>
    <rPh sb="8" eb="10">
      <t>ネンレイ</t>
    </rPh>
    <rPh sb="11" eb="13">
      <t>ジョウゲン</t>
    </rPh>
    <phoneticPr fontId="4"/>
  </si>
  <si>
    <t>2019/6/21編集分</t>
    <rPh sb="9" eb="11">
      <t>ヘンシュウ</t>
    </rPh>
    <rPh sb="11" eb="12">
      <t>ブン</t>
    </rPh>
    <phoneticPr fontId="4"/>
  </si>
  <si>
    <t>社会保険番号、標準報酬月額を記載していただいた方に対し、当社ルールに基づき当現場に従事した法定福利費が</t>
    <rPh sb="0" eb="2">
      <t>シャカイ</t>
    </rPh>
    <rPh sb="2" eb="4">
      <t>ホケン</t>
    </rPh>
    <rPh sb="4" eb="6">
      <t>バンゴウ</t>
    </rPh>
    <rPh sb="7" eb="9">
      <t>ヒョウジュン</t>
    </rPh>
    <rPh sb="9" eb="11">
      <t>ホウシュウ</t>
    </rPh>
    <rPh sb="11" eb="13">
      <t>ゲツガク</t>
    </rPh>
    <rPh sb="14" eb="16">
      <t>キサイ</t>
    </rPh>
    <rPh sb="23" eb="24">
      <t>カタ</t>
    </rPh>
    <rPh sb="25" eb="26">
      <t>タイ</t>
    </rPh>
    <rPh sb="28" eb="30">
      <t>トウシャ</t>
    </rPh>
    <rPh sb="34" eb="35">
      <t>モト</t>
    </rPh>
    <rPh sb="37" eb="38">
      <t>トウ</t>
    </rPh>
    <rPh sb="38" eb="40">
      <t>ゲンバ</t>
    </rPh>
    <rPh sb="41" eb="43">
      <t>ジュウジ</t>
    </rPh>
    <rPh sb="45" eb="47">
      <t>ホウテイ</t>
    </rPh>
    <rPh sb="47" eb="49">
      <t>フクリ</t>
    </rPh>
    <rPh sb="49" eb="50">
      <t>ヒ</t>
    </rPh>
    <phoneticPr fontId="4"/>
  </si>
  <si>
    <t>表示できるよう変更致しました</t>
    <rPh sb="0" eb="2">
      <t>ヒョウジ</t>
    </rPh>
    <rPh sb="7" eb="9">
      <t>ヘンコウ</t>
    </rPh>
    <rPh sb="9" eb="10">
      <t>イタ</t>
    </rPh>
    <phoneticPr fontId="4"/>
  </si>
  <si>
    <t>標準報酬月額を記載していただけなかった場合は当社ルールに基づいた法定福利費が表示されます</t>
    <rPh sb="0" eb="2">
      <t>ヒョウジュン</t>
    </rPh>
    <rPh sb="2" eb="4">
      <t>ホウシュウ</t>
    </rPh>
    <rPh sb="4" eb="6">
      <t>ゲツガク</t>
    </rPh>
    <rPh sb="7" eb="9">
      <t>キサイ</t>
    </rPh>
    <rPh sb="19" eb="21">
      <t>バアイ</t>
    </rPh>
    <rPh sb="22" eb="24">
      <t>トウシャ</t>
    </rPh>
    <rPh sb="28" eb="29">
      <t>モト</t>
    </rPh>
    <rPh sb="32" eb="34">
      <t>ホウテイ</t>
    </rPh>
    <rPh sb="34" eb="36">
      <t>フクリ</t>
    </rPh>
    <rPh sb="36" eb="37">
      <t>ヒ</t>
    </rPh>
    <rPh sb="38" eb="40">
      <t>ヒョウジ</t>
    </rPh>
    <phoneticPr fontId="4"/>
  </si>
  <si>
    <t>2020年4月現在</t>
    <phoneticPr fontId="4"/>
  </si>
  <si>
    <t>2019/4/1編集分</t>
    <rPh sb="8" eb="10">
      <t>ヘンシュウ</t>
    </rPh>
    <rPh sb="10" eb="11">
      <t>ブン</t>
    </rPh>
    <phoneticPr fontId="4"/>
  </si>
  <si>
    <t>17</t>
    <phoneticPr fontId="4"/>
  </si>
  <si>
    <t>社会保険料率の変更</t>
    <rPh sb="7" eb="9">
      <t>ヘンコウ</t>
    </rPh>
    <phoneticPr fontId="4"/>
  </si>
  <si>
    <t>18</t>
    <phoneticPr fontId="4"/>
  </si>
  <si>
    <t>社会保険料率の変更に伴い、雇用保険の計算式の変更</t>
    <phoneticPr fontId="4"/>
  </si>
  <si>
    <t>㈱○○建設</t>
    <rPh sb="3" eb="5">
      <t>ケンセツ</t>
    </rPh>
    <phoneticPr fontId="4"/>
  </si>
  <si>
    <t>○○建設㈱</t>
    <rPh sb="2" eb="4">
      <t>ケンセツ</t>
    </rPh>
    <phoneticPr fontId="4"/>
  </si>
  <si>
    <t>㈲○○建機</t>
    <rPh sb="3" eb="5">
      <t>ケンキ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</si>
</sst>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quot;か&quot;&quot;ら&quot;"/>
    <numFmt numFmtId="177" formatCode="[$-411]ggge&quot;年&quot;m&quot;月&quot;d&quot;日&quot;&quot;ま&quot;&quot;で&quot;"/>
    <numFmt numFmtId="178" formatCode="#,##0.0;[Red]\-#,##0.0"/>
    <numFmt numFmtId="179" formatCode="[$-411]d"/>
    <numFmt numFmtId="180" formatCode="[$-411]ggge&quot;年&quot;m&quot;月分&quot;"/>
    <numFmt numFmtId="181" formatCode="0.0%"/>
    <numFmt numFmtId="182" formatCode="0.000%"/>
    <numFmt numFmtId="183" formatCode="yyyy&quot;年&quot;m&quot;月分&quot;"/>
    <numFmt numFmtId="184" formatCode="[$-F800]dddd\,\ mmmm\ dd\,\ yyyy"/>
  </numFmts>
  <fonts count="24">
    <font>
      <sz val="11"/>
      <name val="ＭＳ Ｐ明朝"/>
      <family val="1"/>
      <charset val="128"/>
    </font>
    <font>
      <sz val="11"/>
      <name val="ＭＳ Ｐ明朝"/>
      <family val="1"/>
      <charset val="128"/>
    </font>
    <font>
      <sz val="10"/>
      <name val="ＭＳ Ｐゴシック"/>
      <family val="3"/>
      <charset val="128"/>
    </font>
    <font>
      <sz val="6"/>
      <name val="ＭＳ Ｐゴシック"/>
      <family val="3"/>
      <charset val="128"/>
    </font>
    <font>
      <sz val="6"/>
      <name val="ＭＳ Ｐ明朝"/>
      <family val="1"/>
      <charset val="128"/>
    </font>
    <font>
      <sz val="9"/>
      <color indexed="81"/>
      <name val="ＭＳ Ｐゴシック"/>
      <family val="3"/>
      <charset val="128"/>
    </font>
    <font>
      <b/>
      <sz val="9"/>
      <color indexed="81"/>
      <name val="ＭＳ Ｐゴシック"/>
      <family val="3"/>
      <charset val="128"/>
    </font>
    <font>
      <sz val="8"/>
      <color indexed="81"/>
      <name val="ＭＳ Ｐゴシック"/>
      <family val="3"/>
      <charset val="128"/>
    </font>
    <font>
      <b/>
      <sz val="9"/>
      <color indexed="81"/>
      <name val="MS P ゴシック"/>
      <family val="3"/>
      <charset val="128"/>
    </font>
    <font>
      <b/>
      <sz val="8"/>
      <color indexed="81"/>
      <name val="ＭＳ Ｐゴシック"/>
      <family val="3"/>
      <charset val="128"/>
    </font>
    <font>
      <sz val="9"/>
      <name val="ＭＳ 明朝"/>
      <family val="1"/>
      <charset val="128"/>
    </font>
    <font>
      <sz val="8"/>
      <name val="ＭＳ 明朝"/>
      <family val="1"/>
      <charset val="128"/>
    </font>
    <font>
      <sz val="16"/>
      <name val="ＭＳ 明朝"/>
      <family val="1"/>
      <charset val="128"/>
    </font>
    <font>
      <b/>
      <u/>
      <sz val="16"/>
      <name val="ＭＳ 明朝"/>
      <family val="1"/>
      <charset val="128"/>
    </font>
    <font>
      <u/>
      <sz val="16"/>
      <name val="ＭＳ 明朝"/>
      <family val="1"/>
      <charset val="128"/>
    </font>
    <font>
      <b/>
      <sz val="9"/>
      <color theme="0"/>
      <name val="ＭＳ 明朝"/>
      <family val="1"/>
      <charset val="128"/>
    </font>
    <font>
      <b/>
      <sz val="8"/>
      <name val="ＭＳ 明朝"/>
      <family val="1"/>
      <charset val="128"/>
    </font>
    <font>
      <sz val="7"/>
      <name val="ＭＳ 明朝"/>
      <family val="1"/>
      <charset val="128"/>
    </font>
    <font>
      <b/>
      <sz val="9"/>
      <name val="ＭＳ 明朝"/>
      <family val="1"/>
      <charset val="128"/>
    </font>
    <font>
      <sz val="6"/>
      <name val="ＭＳ 明朝"/>
      <family val="1"/>
      <charset val="128"/>
    </font>
    <font>
      <b/>
      <u/>
      <sz val="12"/>
      <name val="ＭＳ 明朝"/>
      <family val="1"/>
      <charset val="128"/>
    </font>
    <font>
      <sz val="11"/>
      <name val="ＭＳ 明朝"/>
      <family val="1"/>
      <charset val="128"/>
    </font>
    <font>
      <sz val="11"/>
      <color rgb="FFFF0000"/>
      <name val="ＭＳ 明朝"/>
      <family val="1"/>
      <charset val="128"/>
    </font>
    <font>
      <sz val="9"/>
      <color theme="1"/>
      <name val="ＭＳ 明朝"/>
      <family val="1"/>
      <charset val="128"/>
    </font>
  </fonts>
  <fills count="8">
    <fill>
      <patternFill patternType="none"/>
    </fill>
    <fill>
      <patternFill patternType="gray125"/>
    </fill>
    <fill>
      <patternFill patternType="gray0625"/>
    </fill>
    <fill>
      <patternFill patternType="solid">
        <fgColor rgb="FFFF000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
      <patternFill patternType="gray0625">
        <bgColor theme="0"/>
      </patternFill>
    </fill>
  </fills>
  <borders count="91">
    <border>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medium">
        <color indexed="64"/>
      </top>
      <bottom/>
      <diagonal/>
    </border>
    <border>
      <left/>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right style="hair">
        <color indexed="64"/>
      </right>
      <top style="medium">
        <color indexed="64"/>
      </top>
      <bottom/>
      <diagonal/>
    </border>
    <border>
      <left/>
      <right style="hair">
        <color indexed="64"/>
      </right>
      <top/>
      <bottom style="thin">
        <color indexed="64"/>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theme="1"/>
      </left>
      <right/>
      <top style="thin">
        <color theme="1"/>
      </top>
      <bottom/>
      <diagonal/>
    </border>
    <border>
      <left style="hair">
        <color indexed="64"/>
      </left>
      <right style="hair">
        <color indexed="64"/>
      </right>
      <top style="thin">
        <color theme="1"/>
      </top>
      <bottom/>
      <diagonal/>
    </border>
    <border>
      <left style="hair">
        <color indexed="64"/>
      </left>
      <right/>
      <top style="thin">
        <color theme="1"/>
      </top>
      <bottom/>
      <diagonal/>
    </border>
    <border>
      <left/>
      <right style="hair">
        <color indexed="64"/>
      </right>
      <top style="thin">
        <color theme="1"/>
      </top>
      <bottom/>
      <diagonal/>
    </border>
    <border>
      <left style="hair">
        <color indexed="64"/>
      </left>
      <right/>
      <top style="thin">
        <color theme="1"/>
      </top>
      <bottom style="hair">
        <color indexed="64"/>
      </bottom>
      <diagonal/>
    </border>
    <border>
      <left style="thin">
        <color indexed="64"/>
      </left>
      <right style="thin">
        <color indexed="64"/>
      </right>
      <top style="thin">
        <color theme="1"/>
      </top>
      <bottom/>
      <diagonal/>
    </border>
    <border>
      <left/>
      <right/>
      <top style="thin">
        <color theme="1"/>
      </top>
      <bottom style="hair">
        <color indexed="64"/>
      </bottom>
      <diagonal/>
    </border>
    <border>
      <left/>
      <right style="thin">
        <color indexed="64"/>
      </right>
      <top style="thin">
        <color theme="1"/>
      </top>
      <bottom style="hair">
        <color indexed="64"/>
      </bottom>
      <diagonal/>
    </border>
    <border>
      <left style="thin">
        <color indexed="64"/>
      </left>
      <right/>
      <top style="thin">
        <color theme="1"/>
      </top>
      <bottom style="hair">
        <color indexed="64"/>
      </bottom>
      <diagonal/>
    </border>
    <border>
      <left/>
      <right style="thin">
        <color theme="1"/>
      </right>
      <top style="thin">
        <color theme="1"/>
      </top>
      <bottom style="hair">
        <color indexed="64"/>
      </bottom>
      <diagonal/>
    </border>
    <border>
      <left style="thin">
        <color theme="1"/>
      </left>
      <right/>
      <top/>
      <bottom/>
      <diagonal/>
    </border>
    <border>
      <left style="thin">
        <color indexed="64"/>
      </left>
      <right style="thin">
        <color theme="1"/>
      </right>
      <top style="hair">
        <color indexed="64"/>
      </top>
      <bottom style="hair">
        <color indexed="64"/>
      </bottom>
      <diagonal/>
    </border>
    <border>
      <left style="thin">
        <color theme="1"/>
      </left>
      <right/>
      <top/>
      <bottom style="thin">
        <color theme="1"/>
      </bottom>
      <diagonal/>
    </border>
    <border>
      <left style="hair">
        <color indexed="64"/>
      </left>
      <right style="hair">
        <color indexed="64"/>
      </right>
      <top/>
      <bottom style="thin">
        <color theme="1"/>
      </bottom>
      <diagonal/>
    </border>
    <border>
      <left style="hair">
        <color indexed="64"/>
      </left>
      <right/>
      <top/>
      <bottom style="thin">
        <color theme="1"/>
      </bottom>
      <diagonal/>
    </border>
    <border>
      <left/>
      <right style="hair">
        <color indexed="64"/>
      </right>
      <top/>
      <bottom style="thin">
        <color theme="1"/>
      </bottom>
      <diagonal/>
    </border>
    <border>
      <left style="hair">
        <color indexed="64"/>
      </left>
      <right/>
      <top style="hair">
        <color indexed="64"/>
      </top>
      <bottom style="thin">
        <color theme="1"/>
      </bottom>
      <diagonal/>
    </border>
    <border>
      <left style="thin">
        <color indexed="64"/>
      </left>
      <right style="thin">
        <color indexed="64"/>
      </right>
      <top/>
      <bottom style="thin">
        <color theme="1"/>
      </bottom>
      <diagonal/>
    </border>
    <border>
      <left/>
      <right style="hair">
        <color indexed="64"/>
      </right>
      <top style="hair">
        <color indexed="64"/>
      </top>
      <bottom style="thin">
        <color theme="1"/>
      </bottom>
      <diagonal/>
    </border>
    <border>
      <left style="hair">
        <color indexed="64"/>
      </left>
      <right style="hair">
        <color indexed="64"/>
      </right>
      <top style="hair">
        <color indexed="64"/>
      </top>
      <bottom style="thin">
        <color theme="1"/>
      </bottom>
      <diagonal/>
    </border>
    <border>
      <left style="thin">
        <color indexed="64"/>
      </left>
      <right style="hair">
        <color indexed="64"/>
      </right>
      <top style="hair">
        <color indexed="64"/>
      </top>
      <bottom style="thin">
        <color theme="1"/>
      </bottom>
      <diagonal/>
    </border>
    <border>
      <left style="hair">
        <color indexed="64"/>
      </left>
      <right style="thin">
        <color indexed="64"/>
      </right>
      <top/>
      <bottom style="thin">
        <color theme="1"/>
      </bottom>
      <diagonal/>
    </border>
    <border>
      <left style="thin">
        <color indexed="64"/>
      </left>
      <right style="hair">
        <color indexed="64"/>
      </right>
      <top/>
      <bottom style="thin">
        <color theme="1"/>
      </bottom>
      <diagonal/>
    </border>
    <border>
      <left/>
      <right/>
      <top/>
      <bottom style="thin">
        <color theme="1"/>
      </bottom>
      <diagonal/>
    </border>
    <border>
      <left style="thin">
        <color indexed="64"/>
      </left>
      <right style="thin">
        <color theme="1"/>
      </right>
      <top style="hair">
        <color indexed="64"/>
      </top>
      <bottom style="thin">
        <color theme="1"/>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2" fillId="0" borderId="0"/>
  </cellStyleXfs>
  <cellXfs count="354">
    <xf numFmtId="0" fontId="0" fillId="0" borderId="0" xfId="0"/>
    <xf numFmtId="0" fontId="10" fillId="0" borderId="0" xfId="3" applyFont="1" applyFill="1" applyAlignment="1">
      <alignment horizontal="center" vertical="center"/>
    </xf>
    <xf numFmtId="0" fontId="11" fillId="0" borderId="0" xfId="3" applyFont="1" applyFill="1" applyAlignment="1">
      <alignment horizontal="center" vertical="center"/>
    </xf>
    <xf numFmtId="178" fontId="10" fillId="0" borderId="0" xfId="2" applyNumberFormat="1" applyFont="1" applyFill="1" applyAlignment="1">
      <alignment horizontal="center" vertical="center"/>
    </xf>
    <xf numFmtId="38" fontId="10" fillId="0" borderId="0" xfId="2" applyFont="1" applyFill="1" applyAlignment="1">
      <alignment horizontal="center" vertical="center"/>
    </xf>
    <xf numFmtId="57" fontId="12" fillId="0" borderId="0" xfId="3" applyNumberFormat="1" applyFont="1" applyFill="1" applyAlignment="1">
      <alignment vertical="center"/>
    </xf>
    <xf numFmtId="0" fontId="12" fillId="0" borderId="0" xfId="3" applyFont="1" applyFill="1" applyAlignment="1">
      <alignment vertical="center"/>
    </xf>
    <xf numFmtId="0" fontId="12" fillId="0" borderId="0" xfId="3" applyFont="1" applyFill="1" applyAlignment="1">
      <alignment horizontal="center" vertical="center"/>
    </xf>
    <xf numFmtId="57" fontId="12" fillId="0" borderId="0" xfId="3" applyNumberFormat="1" applyFont="1" applyFill="1" applyAlignment="1">
      <alignment horizontal="center" vertical="center"/>
    </xf>
    <xf numFmtId="180" fontId="13" fillId="0" borderId="0" xfId="3" applyNumberFormat="1" applyFont="1" applyFill="1" applyAlignment="1">
      <alignment horizontal="right" vertical="center"/>
    </xf>
    <xf numFmtId="0" fontId="13" fillId="0" borderId="0" xfId="3" applyFont="1" applyFill="1" applyAlignment="1">
      <alignment horizontal="left" vertical="center"/>
    </xf>
    <xf numFmtId="0" fontId="13" fillId="0" borderId="0" xfId="3" applyFont="1" applyFill="1" applyAlignment="1">
      <alignment horizontal="center" vertical="center"/>
    </xf>
    <xf numFmtId="0" fontId="14" fillId="0" borderId="0" xfId="3" applyFont="1" applyFill="1" applyAlignment="1">
      <alignment horizontal="center" vertical="center"/>
    </xf>
    <xf numFmtId="178" fontId="14" fillId="0" borderId="0" xfId="2" applyNumberFormat="1" applyFont="1" applyFill="1" applyAlignment="1">
      <alignment horizontal="center" vertical="center"/>
    </xf>
    <xf numFmtId="0" fontId="10" fillId="0" borderId="0" xfId="3" applyFont="1" applyFill="1" applyBorder="1" applyAlignment="1">
      <alignment horizontal="center" vertical="center"/>
    </xf>
    <xf numFmtId="0" fontId="11" fillId="0" borderId="0" xfId="3" applyFont="1" applyFill="1" applyBorder="1" applyAlignment="1">
      <alignment horizontal="center" vertical="center"/>
    </xf>
    <xf numFmtId="177" fontId="10" fillId="0" borderId="0" xfId="3" applyNumberFormat="1" applyFont="1" applyFill="1" applyBorder="1" applyAlignment="1">
      <alignment horizontal="center" vertical="center"/>
    </xf>
    <xf numFmtId="178" fontId="10" fillId="0" borderId="0" xfId="2" applyNumberFormat="1" applyFont="1" applyFill="1" applyBorder="1" applyAlignment="1">
      <alignment horizontal="center" vertical="center"/>
    </xf>
    <xf numFmtId="38" fontId="10" fillId="0" borderId="0" xfId="2" applyFont="1" applyFill="1" applyBorder="1" applyAlignment="1">
      <alignment horizontal="center" vertical="center"/>
    </xf>
    <xf numFmtId="58" fontId="10" fillId="0" borderId="0" xfId="3" applyNumberFormat="1" applyFont="1" applyFill="1" applyBorder="1" applyAlignment="1">
      <alignment horizontal="center" vertical="center"/>
    </xf>
    <xf numFmtId="0" fontId="10" fillId="0" borderId="0" xfId="3" applyFont="1" applyFill="1" applyAlignment="1" applyProtection="1">
      <alignment horizontal="center" vertical="center"/>
      <protection hidden="1"/>
    </xf>
    <xf numFmtId="179" fontId="15" fillId="3" borderId="2" xfId="3" applyNumberFormat="1" applyFont="1" applyFill="1" applyBorder="1" applyAlignment="1" applyProtection="1">
      <alignment horizontal="center" vertical="center" shrinkToFit="1"/>
      <protection hidden="1"/>
    </xf>
    <xf numFmtId="179" fontId="10" fillId="0" borderId="3" xfId="3" applyNumberFormat="1" applyFont="1" applyFill="1" applyBorder="1" applyAlignment="1" applyProtection="1">
      <alignment horizontal="center" vertical="center" shrinkToFit="1"/>
      <protection hidden="1"/>
    </xf>
    <xf numFmtId="0" fontId="10" fillId="0" borderId="58" xfId="3" applyFont="1" applyFill="1" applyBorder="1" applyAlignment="1" applyProtection="1">
      <alignment horizontal="center" vertical="center" shrinkToFit="1"/>
      <protection hidden="1"/>
    </xf>
    <xf numFmtId="0" fontId="10" fillId="0" borderId="57" xfId="3" applyFont="1" applyFill="1" applyBorder="1" applyAlignment="1" applyProtection="1">
      <alignment horizontal="center" vertical="center" shrinkToFit="1"/>
      <protection hidden="1"/>
    </xf>
    <xf numFmtId="0" fontId="17" fillId="0" borderId="54" xfId="3" applyFont="1" applyFill="1" applyBorder="1" applyAlignment="1" applyProtection="1">
      <alignment horizontal="center" vertical="center" shrinkToFit="1"/>
      <protection hidden="1"/>
    </xf>
    <xf numFmtId="0" fontId="10" fillId="0" borderId="2" xfId="3" applyFont="1" applyFill="1" applyBorder="1" applyAlignment="1" applyProtection="1">
      <alignment horizontal="center" vertical="center" shrinkToFit="1"/>
      <protection hidden="1"/>
    </xf>
    <xf numFmtId="0" fontId="11" fillId="0" borderId="5" xfId="3" applyFont="1" applyFill="1" applyBorder="1" applyAlignment="1" applyProtection="1">
      <alignment horizontal="left" vertical="center" shrinkToFit="1"/>
      <protection hidden="1"/>
    </xf>
    <xf numFmtId="0" fontId="10" fillId="0" borderId="45" xfId="3" applyFont="1" applyFill="1" applyBorder="1" applyAlignment="1" applyProtection="1">
      <alignment horizontal="center" vertical="center" shrinkToFit="1"/>
      <protection hidden="1"/>
    </xf>
    <xf numFmtId="0" fontId="10" fillId="0" borderId="4" xfId="3" applyFont="1" applyFill="1" applyBorder="1" applyAlignment="1" applyProtection="1">
      <alignment horizontal="center" vertical="center" shrinkToFit="1"/>
      <protection hidden="1"/>
    </xf>
    <xf numFmtId="0" fontId="10" fillId="0" borderId="42" xfId="3" applyFont="1" applyFill="1" applyBorder="1" applyAlignment="1" applyProtection="1">
      <alignment horizontal="center" vertical="center" shrinkToFit="1"/>
      <protection hidden="1"/>
    </xf>
    <xf numFmtId="0" fontId="10" fillId="0" borderId="25" xfId="3" applyFont="1" applyFill="1" applyBorder="1" applyAlignment="1" applyProtection="1">
      <alignment horizontal="center" vertical="center" shrinkToFit="1"/>
      <protection hidden="1"/>
    </xf>
    <xf numFmtId="0" fontId="17" fillId="0" borderId="3" xfId="3" applyFont="1" applyFill="1" applyBorder="1" applyAlignment="1" applyProtection="1">
      <alignment horizontal="center" vertical="center" shrinkToFit="1"/>
      <protection hidden="1"/>
    </xf>
    <xf numFmtId="0" fontId="11" fillId="0" borderId="39" xfId="3" applyFont="1" applyFill="1" applyBorder="1" applyAlignment="1" applyProtection="1">
      <alignment horizontal="left" vertical="center" shrinkToFit="1"/>
      <protection hidden="1"/>
    </xf>
    <xf numFmtId="0" fontId="10" fillId="0" borderId="3" xfId="3" applyFont="1" applyFill="1" applyBorder="1" applyAlignment="1" applyProtection="1">
      <alignment horizontal="center" vertical="center" shrinkToFit="1"/>
      <protection hidden="1"/>
    </xf>
    <xf numFmtId="0" fontId="10" fillId="0" borderId="7" xfId="3" applyFont="1" applyFill="1" applyBorder="1" applyAlignment="1" applyProtection="1">
      <alignment horizontal="center" vertical="center" shrinkToFit="1"/>
      <protection hidden="1"/>
    </xf>
    <xf numFmtId="0" fontId="17" fillId="0" borderId="57" xfId="3" applyFont="1" applyFill="1" applyBorder="1" applyAlignment="1" applyProtection="1">
      <alignment horizontal="center" vertical="center" shrinkToFit="1"/>
      <protection hidden="1"/>
    </xf>
    <xf numFmtId="0" fontId="11" fillId="0" borderId="61" xfId="3" applyFont="1" applyFill="1" applyBorder="1" applyAlignment="1" applyProtection="1">
      <alignment horizontal="left" vertical="center" shrinkToFit="1"/>
      <protection hidden="1"/>
    </xf>
    <xf numFmtId="0" fontId="10" fillId="0" borderId="56" xfId="3" applyFont="1" applyFill="1" applyBorder="1" applyAlignment="1" applyProtection="1">
      <alignment horizontal="center" vertical="center" shrinkToFit="1"/>
      <protection hidden="1"/>
    </xf>
    <xf numFmtId="0" fontId="17" fillId="0" borderId="4" xfId="3" applyFont="1" applyFill="1" applyBorder="1" applyAlignment="1" applyProtection="1">
      <alignment horizontal="center" vertical="center" shrinkToFit="1"/>
      <protection hidden="1"/>
    </xf>
    <xf numFmtId="0" fontId="10" fillId="0" borderId="54" xfId="3" applyFont="1" applyFill="1" applyBorder="1" applyAlignment="1" applyProtection="1">
      <alignment horizontal="center" vertical="center" shrinkToFit="1"/>
      <protection hidden="1"/>
    </xf>
    <xf numFmtId="0" fontId="10" fillId="0" borderId="51" xfId="3" applyFont="1" applyFill="1" applyBorder="1" applyAlignment="1" applyProtection="1">
      <alignment horizontal="center" vertical="center" shrinkToFit="1"/>
      <protection hidden="1"/>
    </xf>
    <xf numFmtId="0" fontId="10" fillId="0" borderId="50" xfId="3" applyFont="1" applyFill="1" applyBorder="1" applyAlignment="1" applyProtection="1">
      <alignment horizontal="center" vertical="center" shrinkToFit="1"/>
      <protection hidden="1"/>
    </xf>
    <xf numFmtId="0" fontId="11" fillId="0" borderId="60" xfId="3" applyFont="1" applyFill="1" applyBorder="1" applyAlignment="1" applyProtection="1">
      <alignment horizontal="left" vertical="center" shrinkToFit="1"/>
      <protection hidden="1"/>
    </xf>
    <xf numFmtId="0" fontId="10" fillId="0" borderId="49" xfId="3" applyFont="1" applyFill="1" applyBorder="1" applyAlignment="1" applyProtection="1">
      <alignment horizontal="center" vertical="center" shrinkToFit="1"/>
      <protection hidden="1"/>
    </xf>
    <xf numFmtId="0" fontId="10" fillId="0" borderId="19" xfId="3" applyFont="1" applyFill="1" applyBorder="1" applyAlignment="1" applyProtection="1">
      <alignment horizontal="center" vertical="center" shrinkToFit="1"/>
      <protection hidden="1"/>
    </xf>
    <xf numFmtId="0" fontId="10" fillId="0" borderId="0" xfId="3" applyFont="1" applyFill="1" applyAlignment="1" applyProtection="1">
      <alignment horizontal="center" vertical="center" shrinkToFit="1"/>
      <protection hidden="1"/>
    </xf>
    <xf numFmtId="0" fontId="10" fillId="0" borderId="0" xfId="3" applyFont="1" applyFill="1" applyAlignment="1">
      <alignment horizontal="center" vertical="center" shrinkToFit="1"/>
    </xf>
    <xf numFmtId="0" fontId="10" fillId="0" borderId="20" xfId="3" applyFont="1" applyFill="1" applyBorder="1" applyAlignment="1" applyProtection="1">
      <alignment horizontal="center" vertical="center" shrinkToFit="1"/>
      <protection hidden="1"/>
    </xf>
    <xf numFmtId="0" fontId="11" fillId="0" borderId="0" xfId="3" applyFont="1" applyFill="1" applyAlignment="1">
      <alignment horizontal="left" vertical="center"/>
    </xf>
    <xf numFmtId="0" fontId="20" fillId="0" borderId="0" xfId="0" applyFont="1" applyAlignment="1">
      <alignment horizontal="left" vertical="center"/>
    </xf>
    <xf numFmtId="9" fontId="21" fillId="0" borderId="0" xfId="1" applyFont="1" applyAlignment="1">
      <alignment horizontal="center" vertical="center"/>
    </xf>
    <xf numFmtId="0" fontId="21" fillId="0" borderId="0" xfId="0" applyFont="1" applyAlignment="1">
      <alignment horizontal="center" vertical="center"/>
    </xf>
    <xf numFmtId="0" fontId="21" fillId="0" borderId="16" xfId="0" applyFont="1" applyBorder="1" applyAlignment="1">
      <alignment horizontal="center" vertical="center"/>
    </xf>
    <xf numFmtId="182" fontId="21" fillId="0" borderId="16" xfId="1" applyNumberFormat="1" applyFont="1" applyBorder="1" applyAlignment="1">
      <alignment horizontal="center" vertical="center"/>
    </xf>
    <xf numFmtId="182" fontId="21" fillId="0" borderId="16" xfId="1" applyNumberFormat="1" applyFont="1" applyBorder="1" applyAlignment="1">
      <alignment horizontal="right" vertical="center"/>
    </xf>
    <xf numFmtId="0" fontId="21" fillId="0" borderId="0" xfId="0" applyFont="1" applyAlignment="1">
      <alignment horizontal="left" vertical="center"/>
    </xf>
    <xf numFmtId="181" fontId="21" fillId="0" borderId="16" xfId="1" applyNumberFormat="1" applyFont="1" applyBorder="1" applyAlignment="1">
      <alignment horizontal="center" vertical="center"/>
    </xf>
    <xf numFmtId="0" fontId="21" fillId="0" borderId="0" xfId="0" applyFont="1"/>
    <xf numFmtId="49" fontId="21" fillId="0" borderId="0" xfId="0" applyNumberFormat="1" applyFont="1" applyAlignment="1">
      <alignment horizontal="center"/>
    </xf>
    <xf numFmtId="0" fontId="21" fillId="0" borderId="0" xfId="0" applyFont="1" applyFill="1"/>
    <xf numFmtId="0" fontId="22" fillId="0" borderId="0" xfId="0" applyFont="1"/>
    <xf numFmtId="0" fontId="10" fillId="6" borderId="0" xfId="3" applyFont="1" applyFill="1" applyAlignment="1">
      <alignment horizontal="center" vertical="center"/>
    </xf>
    <xf numFmtId="0" fontId="11" fillId="6" borderId="0" xfId="3" applyFont="1" applyFill="1" applyAlignment="1">
      <alignment horizontal="center" vertical="center"/>
    </xf>
    <xf numFmtId="178" fontId="10" fillId="6" borderId="0" xfId="2" applyNumberFormat="1" applyFont="1" applyFill="1" applyAlignment="1">
      <alignment horizontal="center" vertical="center"/>
    </xf>
    <xf numFmtId="38" fontId="10" fillId="6" borderId="0" xfId="2" applyFont="1" applyFill="1" applyAlignment="1">
      <alignment horizontal="center" vertical="center"/>
    </xf>
    <xf numFmtId="57" fontId="12" fillId="6" borderId="0" xfId="3" applyNumberFormat="1" applyFont="1" applyFill="1" applyAlignment="1">
      <alignment vertical="center"/>
    </xf>
    <xf numFmtId="0" fontId="12" fillId="6" borderId="0" xfId="3" applyFont="1" applyFill="1" applyAlignment="1">
      <alignment vertical="center"/>
    </xf>
    <xf numFmtId="0" fontId="12" fillId="6" borderId="0" xfId="3" applyFont="1" applyFill="1" applyAlignment="1">
      <alignment horizontal="center" vertical="center"/>
    </xf>
    <xf numFmtId="57" fontId="12" fillId="6" borderId="0" xfId="3" applyNumberFormat="1" applyFont="1" applyFill="1" applyAlignment="1">
      <alignment horizontal="center" vertical="center"/>
    </xf>
    <xf numFmtId="180" fontId="13" fillId="6" borderId="0" xfId="3" applyNumberFormat="1" applyFont="1" applyFill="1" applyAlignment="1">
      <alignment horizontal="right" vertical="center"/>
    </xf>
    <xf numFmtId="0" fontId="13" fillId="6" borderId="0" xfId="3" applyFont="1" applyFill="1" applyAlignment="1">
      <alignment horizontal="left" vertical="center"/>
    </xf>
    <xf numFmtId="0" fontId="13" fillId="6" borderId="0" xfId="3" applyFont="1" applyFill="1" applyAlignment="1">
      <alignment horizontal="center" vertical="center"/>
    </xf>
    <xf numFmtId="0" fontId="14" fillId="6" borderId="0" xfId="3" applyFont="1" applyFill="1" applyAlignment="1">
      <alignment horizontal="center" vertical="center"/>
    </xf>
    <xf numFmtId="178" fontId="14" fillId="6" borderId="0" xfId="2" applyNumberFormat="1" applyFont="1" applyFill="1" applyAlignment="1">
      <alignment horizontal="center" vertical="center"/>
    </xf>
    <xf numFmtId="0" fontId="10" fillId="6" borderId="0" xfId="3" applyFont="1" applyFill="1" applyBorder="1" applyAlignment="1">
      <alignment horizontal="center" vertical="center"/>
    </xf>
    <xf numFmtId="0" fontId="11" fillId="6" borderId="0" xfId="3" applyFont="1" applyFill="1" applyBorder="1" applyAlignment="1">
      <alignment horizontal="center" vertical="center"/>
    </xf>
    <xf numFmtId="177" fontId="10" fillId="6" borderId="0" xfId="3" applyNumberFormat="1" applyFont="1" applyFill="1" applyBorder="1" applyAlignment="1">
      <alignment horizontal="center" vertical="center"/>
    </xf>
    <xf numFmtId="178" fontId="10" fillId="6" borderId="0" xfId="2" applyNumberFormat="1" applyFont="1" applyFill="1" applyBorder="1" applyAlignment="1">
      <alignment horizontal="center" vertical="center"/>
    </xf>
    <xf numFmtId="38" fontId="10" fillId="6" borderId="0" xfId="2" applyFont="1" applyFill="1" applyBorder="1" applyAlignment="1">
      <alignment horizontal="center" vertical="center"/>
    </xf>
    <xf numFmtId="58" fontId="10" fillId="6" borderId="0" xfId="3" applyNumberFormat="1" applyFont="1" applyFill="1" applyBorder="1" applyAlignment="1">
      <alignment horizontal="center" vertical="center"/>
    </xf>
    <xf numFmtId="179" fontId="10" fillId="6" borderId="3" xfId="3" applyNumberFormat="1" applyFont="1" applyFill="1" applyBorder="1" applyAlignment="1" applyProtection="1">
      <alignment horizontal="center" vertical="center" shrinkToFit="1"/>
      <protection hidden="1"/>
    </xf>
    <xf numFmtId="0" fontId="10" fillId="6" borderId="58" xfId="3" applyFont="1" applyFill="1" applyBorder="1" applyAlignment="1" applyProtection="1">
      <alignment horizontal="center" vertical="center" shrinkToFit="1"/>
      <protection hidden="1"/>
    </xf>
    <xf numFmtId="0" fontId="10" fillId="6" borderId="57" xfId="3" applyFont="1" applyFill="1" applyBorder="1" applyAlignment="1" applyProtection="1">
      <alignment horizontal="center" vertical="center" shrinkToFit="1"/>
      <protection hidden="1"/>
    </xf>
    <xf numFmtId="0" fontId="11" fillId="6" borderId="25" xfId="3" applyFont="1" applyFill="1" applyBorder="1" applyAlignment="1" applyProtection="1">
      <alignment horizontal="center" vertical="center" wrapText="1" shrinkToFit="1"/>
      <protection hidden="1"/>
    </xf>
    <xf numFmtId="0" fontId="11" fillId="6" borderId="32" xfId="3" applyFont="1" applyFill="1" applyBorder="1" applyAlignment="1" applyProtection="1">
      <alignment horizontal="center" vertical="center" wrapText="1" shrinkToFit="1"/>
      <protection hidden="1"/>
    </xf>
    <xf numFmtId="0" fontId="19" fillId="6" borderId="32" xfId="3" applyFont="1" applyFill="1" applyBorder="1" applyAlignment="1" applyProtection="1">
      <alignment horizontal="center" vertical="center" wrapText="1" shrinkToFit="1"/>
      <protection hidden="1"/>
    </xf>
    <xf numFmtId="0" fontId="11" fillId="6" borderId="27" xfId="3" applyFont="1" applyFill="1" applyBorder="1" applyAlignment="1" applyProtection="1">
      <alignment horizontal="center" vertical="center" wrapText="1" shrinkToFit="1"/>
      <protection hidden="1"/>
    </xf>
    <xf numFmtId="0" fontId="11" fillId="6" borderId="29" xfId="3" applyFont="1" applyFill="1" applyBorder="1" applyAlignment="1" applyProtection="1">
      <alignment horizontal="center" vertical="center" wrapText="1" shrinkToFit="1"/>
      <protection hidden="1"/>
    </xf>
    <xf numFmtId="38" fontId="11" fillId="6" borderId="25" xfId="2" applyFont="1" applyFill="1" applyBorder="1" applyAlignment="1" applyProtection="1">
      <alignment horizontal="center" vertical="center" shrinkToFit="1"/>
      <protection hidden="1"/>
    </xf>
    <xf numFmtId="38" fontId="11" fillId="6" borderId="0" xfId="2" applyFont="1" applyFill="1" applyBorder="1" applyAlignment="1" applyProtection="1">
      <alignment horizontal="center" vertical="center" shrinkToFit="1"/>
      <protection hidden="1"/>
    </xf>
    <xf numFmtId="0" fontId="17" fillId="6" borderId="54" xfId="3" applyFont="1" applyFill="1" applyBorder="1" applyAlignment="1" applyProtection="1">
      <alignment horizontal="center" vertical="center" shrinkToFit="1"/>
      <protection hidden="1"/>
    </xf>
    <xf numFmtId="0" fontId="10" fillId="6" borderId="2" xfId="3" applyFont="1" applyFill="1" applyBorder="1" applyAlignment="1" applyProtection="1">
      <alignment horizontal="center" vertical="center" shrinkToFit="1"/>
      <protection hidden="1"/>
    </xf>
    <xf numFmtId="0" fontId="11" fillId="6" borderId="5" xfId="3" applyFont="1" applyFill="1" applyBorder="1" applyAlignment="1" applyProtection="1">
      <alignment horizontal="left" vertical="center" shrinkToFit="1"/>
      <protection hidden="1"/>
    </xf>
    <xf numFmtId="0" fontId="10" fillId="6" borderId="45" xfId="3" applyFont="1" applyFill="1" applyBorder="1" applyAlignment="1" applyProtection="1">
      <alignment horizontal="center" vertical="center" shrinkToFit="1"/>
      <protection hidden="1"/>
    </xf>
    <xf numFmtId="0" fontId="10" fillId="6" borderId="4" xfId="3" applyFont="1" applyFill="1" applyBorder="1" applyAlignment="1" applyProtection="1">
      <alignment horizontal="center" vertical="center" shrinkToFit="1"/>
      <protection hidden="1"/>
    </xf>
    <xf numFmtId="0" fontId="10" fillId="6" borderId="42" xfId="3" applyFont="1" applyFill="1" applyBorder="1" applyAlignment="1" applyProtection="1">
      <alignment horizontal="center" vertical="center" shrinkToFit="1"/>
      <protection hidden="1"/>
    </xf>
    <xf numFmtId="0" fontId="10" fillId="6" borderId="25" xfId="3" applyFont="1" applyFill="1" applyBorder="1" applyAlignment="1" applyProtection="1">
      <alignment horizontal="center" vertical="center" shrinkToFit="1"/>
      <protection hidden="1"/>
    </xf>
    <xf numFmtId="0" fontId="17" fillId="6" borderId="3" xfId="3" applyFont="1" applyFill="1" applyBorder="1" applyAlignment="1" applyProtection="1">
      <alignment horizontal="center" vertical="center" shrinkToFit="1"/>
      <protection hidden="1"/>
    </xf>
    <xf numFmtId="0" fontId="11" fillId="6" borderId="39" xfId="3" applyFont="1" applyFill="1" applyBorder="1" applyAlignment="1" applyProtection="1">
      <alignment horizontal="left" vertical="center" shrinkToFit="1"/>
      <protection hidden="1"/>
    </xf>
    <xf numFmtId="0" fontId="10" fillId="6" borderId="3" xfId="3" applyFont="1" applyFill="1" applyBorder="1" applyAlignment="1" applyProtection="1">
      <alignment horizontal="center" vertical="center" shrinkToFit="1"/>
      <protection hidden="1"/>
    </xf>
    <xf numFmtId="0" fontId="10" fillId="6" borderId="7" xfId="3" applyFont="1" applyFill="1" applyBorder="1" applyAlignment="1" applyProtection="1">
      <alignment horizontal="center" vertical="center" shrinkToFit="1"/>
      <protection hidden="1"/>
    </xf>
    <xf numFmtId="0" fontId="17" fillId="6" borderId="57" xfId="3" applyFont="1" applyFill="1" applyBorder="1" applyAlignment="1" applyProtection="1">
      <alignment horizontal="center" vertical="center" shrinkToFit="1"/>
      <protection hidden="1"/>
    </xf>
    <xf numFmtId="0" fontId="10" fillId="6" borderId="44" xfId="3" applyFont="1" applyFill="1" applyBorder="1" applyAlignment="1" applyProtection="1">
      <alignment horizontal="center" vertical="center" shrinkToFit="1"/>
      <protection hidden="1"/>
    </xf>
    <xf numFmtId="0" fontId="11" fillId="6" borderId="61" xfId="3" applyFont="1" applyFill="1" applyBorder="1" applyAlignment="1" applyProtection="1">
      <alignment horizontal="left" vertical="center" shrinkToFit="1"/>
      <protection hidden="1"/>
    </xf>
    <xf numFmtId="0" fontId="10" fillId="6" borderId="56" xfId="3" applyFont="1" applyFill="1" applyBorder="1" applyAlignment="1" applyProtection="1">
      <alignment horizontal="center" vertical="center" shrinkToFit="1"/>
      <protection hidden="1"/>
    </xf>
    <xf numFmtId="0" fontId="17" fillId="6" borderId="4" xfId="3" applyFont="1" applyFill="1" applyBorder="1" applyAlignment="1" applyProtection="1">
      <alignment horizontal="center" vertical="center" shrinkToFit="1"/>
      <protection hidden="1"/>
    </xf>
    <xf numFmtId="0" fontId="10" fillId="6" borderId="54" xfId="3" applyFont="1" applyFill="1" applyBorder="1" applyAlignment="1" applyProtection="1">
      <alignment horizontal="center" vertical="center" shrinkToFit="1"/>
      <protection hidden="1"/>
    </xf>
    <xf numFmtId="0" fontId="10" fillId="6" borderId="51" xfId="3" applyFont="1" applyFill="1" applyBorder="1" applyAlignment="1" applyProtection="1">
      <alignment horizontal="center" vertical="center" shrinkToFit="1"/>
      <protection hidden="1"/>
    </xf>
    <xf numFmtId="0" fontId="10" fillId="6" borderId="50" xfId="3" applyFont="1" applyFill="1" applyBorder="1" applyAlignment="1" applyProtection="1">
      <alignment horizontal="center" vertical="center" shrinkToFit="1"/>
      <protection hidden="1"/>
    </xf>
    <xf numFmtId="0" fontId="11" fillId="6" borderId="60" xfId="3" applyFont="1" applyFill="1" applyBorder="1" applyAlignment="1" applyProtection="1">
      <alignment horizontal="left" vertical="center" shrinkToFit="1"/>
      <protection hidden="1"/>
    </xf>
    <xf numFmtId="0" fontId="10" fillId="6" borderId="49" xfId="3" applyFont="1" applyFill="1" applyBorder="1" applyAlignment="1" applyProtection="1">
      <alignment horizontal="center" vertical="center" shrinkToFit="1"/>
      <protection hidden="1"/>
    </xf>
    <xf numFmtId="0" fontId="10" fillId="6" borderId="19" xfId="3" applyFont="1" applyFill="1" applyBorder="1" applyAlignment="1" applyProtection="1">
      <alignment horizontal="center" vertical="center" shrinkToFit="1"/>
      <protection hidden="1"/>
    </xf>
    <xf numFmtId="0" fontId="10" fillId="6" borderId="20" xfId="3" applyFont="1" applyFill="1" applyBorder="1" applyAlignment="1" applyProtection="1">
      <alignment horizontal="center" vertical="center" shrinkToFit="1"/>
      <protection hidden="1"/>
    </xf>
    <xf numFmtId="179" fontId="23" fillId="6" borderId="2" xfId="3" applyNumberFormat="1" applyFont="1" applyFill="1" applyBorder="1" applyAlignment="1" applyProtection="1">
      <alignment horizontal="center" vertical="center" shrinkToFit="1"/>
      <protection hidden="1"/>
    </xf>
    <xf numFmtId="0" fontId="10" fillId="0" borderId="84" xfId="3" applyFont="1" applyFill="1" applyBorder="1" applyAlignment="1" applyProtection="1">
      <alignment horizontal="center" vertical="center" shrinkToFit="1"/>
      <protection hidden="1"/>
    </xf>
    <xf numFmtId="0" fontId="10" fillId="0" borderId="85" xfId="3" applyFont="1" applyFill="1" applyBorder="1" applyAlignment="1" applyProtection="1">
      <alignment horizontal="center" vertical="center" shrinkToFit="1"/>
      <protection hidden="1"/>
    </xf>
    <xf numFmtId="0" fontId="11" fillId="4" borderId="88" xfId="3" applyFont="1" applyFill="1" applyBorder="1" applyAlignment="1" applyProtection="1">
      <alignment horizontal="center" vertical="center" wrapText="1" shrinkToFit="1"/>
      <protection hidden="1"/>
    </xf>
    <xf numFmtId="0" fontId="11" fillId="4" borderId="79" xfId="3" applyFont="1" applyFill="1" applyBorder="1" applyAlignment="1" applyProtection="1">
      <alignment horizontal="center" vertical="center" wrapText="1" shrinkToFit="1"/>
      <protection hidden="1"/>
    </xf>
    <xf numFmtId="0" fontId="19" fillId="4" borderId="79" xfId="3" applyFont="1" applyFill="1" applyBorder="1" applyAlignment="1" applyProtection="1">
      <alignment horizontal="center" vertical="center" wrapText="1" shrinkToFit="1"/>
      <protection hidden="1"/>
    </xf>
    <xf numFmtId="0" fontId="11" fillId="4" borderId="87" xfId="3" applyFont="1" applyFill="1" applyBorder="1" applyAlignment="1" applyProtection="1">
      <alignment horizontal="center" vertical="center" wrapText="1" shrinkToFit="1"/>
      <protection hidden="1"/>
    </xf>
    <xf numFmtId="0" fontId="11" fillId="4" borderId="83" xfId="3" applyFont="1" applyFill="1" applyBorder="1" applyAlignment="1" applyProtection="1">
      <alignment horizontal="center" vertical="center" wrapText="1" shrinkToFit="1"/>
      <protection hidden="1"/>
    </xf>
    <xf numFmtId="38" fontId="11" fillId="5" borderId="88" xfId="2" applyFont="1" applyFill="1" applyBorder="1" applyAlignment="1" applyProtection="1">
      <alignment horizontal="center" vertical="center" shrinkToFit="1"/>
      <protection hidden="1"/>
    </xf>
    <xf numFmtId="38" fontId="11" fillId="5" borderId="89" xfId="2" applyFont="1" applyFill="1" applyBorder="1" applyAlignment="1" applyProtection="1">
      <alignment horizontal="center" vertical="center" shrinkToFit="1"/>
      <protection hidden="1"/>
    </xf>
    <xf numFmtId="0" fontId="11" fillId="5" borderId="87" xfId="3" applyFont="1" applyFill="1" applyBorder="1" applyAlignment="1" applyProtection="1">
      <alignment horizontal="center" vertical="center" wrapText="1" shrinkToFit="1"/>
      <protection hidden="1"/>
    </xf>
    <xf numFmtId="0" fontId="10" fillId="0" borderId="51" xfId="3" applyFont="1" applyFill="1" applyBorder="1" applyAlignment="1" applyProtection="1">
      <alignment horizontal="center" vertical="center" shrinkToFit="1"/>
      <protection hidden="1"/>
    </xf>
    <xf numFmtId="0" fontId="10" fillId="0" borderId="25" xfId="3" applyFont="1" applyFill="1" applyBorder="1" applyAlignment="1" applyProtection="1">
      <alignment horizontal="center" vertical="center" shrinkToFit="1"/>
      <protection hidden="1"/>
    </xf>
    <xf numFmtId="0" fontId="10" fillId="0" borderId="12" xfId="3" applyFont="1" applyFill="1" applyBorder="1" applyAlignment="1" applyProtection="1">
      <alignment horizontal="center" vertical="center" shrinkToFit="1"/>
      <protection hidden="1"/>
    </xf>
    <xf numFmtId="38" fontId="17" fillId="0" borderId="48" xfId="2" applyFont="1" applyFill="1" applyBorder="1" applyAlignment="1" applyProtection="1">
      <alignment horizontal="right" vertical="center" shrinkToFit="1"/>
      <protection hidden="1"/>
    </xf>
    <xf numFmtId="38" fontId="17" fillId="0" borderId="32" xfId="2" applyFont="1" applyFill="1" applyBorder="1" applyAlignment="1" applyProtection="1">
      <alignment horizontal="right" vertical="center" shrinkToFit="1"/>
      <protection hidden="1"/>
    </xf>
    <xf numFmtId="38" fontId="17" fillId="0" borderId="22" xfId="2" applyFont="1" applyFill="1" applyBorder="1" applyAlignment="1" applyProtection="1">
      <alignment horizontal="right" vertical="center" shrinkToFit="1"/>
      <protection hidden="1"/>
    </xf>
    <xf numFmtId="38" fontId="10" fillId="0" borderId="55" xfId="2" applyNumberFormat="1" applyFont="1" applyFill="1" applyBorder="1" applyAlignment="1" applyProtection="1">
      <alignment horizontal="center" vertical="center" shrinkToFit="1"/>
      <protection hidden="1"/>
    </xf>
    <xf numFmtId="38" fontId="10" fillId="0" borderId="27" xfId="2" applyNumberFormat="1" applyFont="1" applyFill="1" applyBorder="1" applyAlignment="1" applyProtection="1">
      <alignment horizontal="center" vertical="center" shrinkToFit="1"/>
      <protection hidden="1"/>
    </xf>
    <xf numFmtId="38" fontId="10" fillId="0" borderId="14" xfId="2" applyNumberFormat="1" applyFont="1" applyFill="1" applyBorder="1" applyAlignment="1" applyProtection="1">
      <alignment horizontal="center" vertical="center" shrinkToFit="1"/>
      <protection hidden="1"/>
    </xf>
    <xf numFmtId="38" fontId="17" fillId="0" borderId="51" xfId="2" applyFont="1" applyFill="1" applyBorder="1" applyAlignment="1" applyProtection="1">
      <alignment horizontal="right" vertical="center" shrinkToFit="1"/>
      <protection hidden="1"/>
    </xf>
    <xf numFmtId="38" fontId="17" fillId="0" borderId="25" xfId="2" applyFont="1" applyFill="1" applyBorder="1" applyAlignment="1" applyProtection="1">
      <alignment horizontal="right" vertical="center" shrinkToFit="1"/>
      <protection hidden="1"/>
    </xf>
    <xf numFmtId="38" fontId="17" fillId="0" borderId="12" xfId="2" applyFont="1" applyFill="1" applyBorder="1" applyAlignment="1" applyProtection="1">
      <alignment horizontal="right" vertical="center" shrinkToFit="1"/>
      <protection hidden="1"/>
    </xf>
    <xf numFmtId="38" fontId="10" fillId="0" borderId="29" xfId="2" applyFont="1" applyFill="1" applyBorder="1" applyAlignment="1" applyProtection="1">
      <alignment horizontal="right" vertical="center" shrinkToFit="1"/>
      <protection hidden="1"/>
    </xf>
    <xf numFmtId="38" fontId="10" fillId="0" borderId="20" xfId="2" applyFont="1" applyFill="1" applyBorder="1" applyAlignment="1" applyProtection="1">
      <alignment horizontal="right" vertical="center" shrinkToFit="1"/>
      <protection hidden="1"/>
    </xf>
    <xf numFmtId="38" fontId="10" fillId="0" borderId="33" xfId="2" applyFont="1" applyFill="1" applyBorder="1" applyAlignment="1" applyProtection="1">
      <alignment horizontal="right" vertical="center" shrinkToFit="1"/>
      <protection hidden="1"/>
    </xf>
    <xf numFmtId="38" fontId="10" fillId="0" borderId="49" xfId="2" applyFont="1" applyFill="1" applyBorder="1" applyAlignment="1" applyProtection="1">
      <alignment horizontal="center" vertical="center" shrinkToFit="1"/>
      <protection hidden="1"/>
    </xf>
    <xf numFmtId="38" fontId="10" fillId="0" borderId="1" xfId="2" applyFont="1" applyFill="1" applyBorder="1" applyAlignment="1" applyProtection="1">
      <alignment horizontal="center" vertical="center" shrinkToFit="1"/>
      <protection hidden="1"/>
    </xf>
    <xf numFmtId="38" fontId="10" fillId="0" borderId="59" xfId="2" applyFont="1" applyFill="1" applyBorder="1" applyAlignment="1" applyProtection="1">
      <alignment horizontal="center" vertical="center" shrinkToFit="1"/>
      <protection hidden="1"/>
    </xf>
    <xf numFmtId="38" fontId="18" fillId="0" borderId="21" xfId="3" applyNumberFormat="1" applyFont="1" applyFill="1" applyBorder="1" applyAlignment="1" applyProtection="1">
      <alignment horizontal="right" vertical="center" shrinkToFit="1"/>
      <protection hidden="1"/>
    </xf>
    <xf numFmtId="0" fontId="18" fillId="0" borderId="22" xfId="3" applyFont="1" applyFill="1" applyBorder="1" applyAlignment="1" applyProtection="1">
      <alignment horizontal="right" vertical="center" shrinkToFit="1"/>
      <protection hidden="1"/>
    </xf>
    <xf numFmtId="0" fontId="10" fillId="0" borderId="11" xfId="3" applyFont="1" applyFill="1" applyBorder="1" applyAlignment="1" applyProtection="1">
      <alignment horizontal="center" vertical="center" shrinkToFit="1"/>
      <protection hidden="1"/>
    </xf>
    <xf numFmtId="0" fontId="10" fillId="0" borderId="9" xfId="3" applyFont="1" applyFill="1" applyBorder="1" applyAlignment="1" applyProtection="1">
      <alignment horizontal="center" vertical="center" shrinkToFit="1"/>
      <protection hidden="1"/>
    </xf>
    <xf numFmtId="0" fontId="10" fillId="0" borderId="15" xfId="3" applyFont="1" applyFill="1" applyBorder="1" applyAlignment="1" applyProtection="1">
      <alignment horizontal="center" vertical="center" shrinkToFit="1"/>
      <protection hidden="1"/>
    </xf>
    <xf numFmtId="0" fontId="10" fillId="0" borderId="13" xfId="3" applyFont="1" applyFill="1" applyBorder="1" applyAlignment="1" applyProtection="1">
      <alignment horizontal="center" vertical="center" shrinkToFit="1"/>
      <protection hidden="1"/>
    </xf>
    <xf numFmtId="38" fontId="10" fillId="0" borderId="55" xfId="2" applyFont="1" applyFill="1" applyBorder="1" applyAlignment="1" applyProtection="1">
      <alignment vertical="center" shrinkToFit="1"/>
      <protection hidden="1"/>
    </xf>
    <xf numFmtId="38" fontId="10" fillId="0" borderId="27" xfId="2" applyFont="1" applyFill="1" applyBorder="1" applyAlignment="1" applyProtection="1">
      <alignment vertical="center" shrinkToFit="1"/>
      <protection hidden="1"/>
    </xf>
    <xf numFmtId="38" fontId="10" fillId="0" borderId="14" xfId="2" applyFont="1" applyFill="1" applyBorder="1" applyAlignment="1" applyProtection="1">
      <alignment vertical="center" shrinkToFit="1"/>
      <protection hidden="1"/>
    </xf>
    <xf numFmtId="38" fontId="10" fillId="0" borderId="8" xfId="3" applyNumberFormat="1" applyFont="1" applyFill="1" applyBorder="1" applyAlignment="1" applyProtection="1">
      <alignment horizontal="right" vertical="center" shrinkToFit="1"/>
      <protection hidden="1"/>
    </xf>
    <xf numFmtId="0" fontId="10" fillId="0" borderId="12" xfId="3" applyFont="1" applyFill="1" applyBorder="1" applyAlignment="1" applyProtection="1">
      <alignment horizontal="right" vertical="center" shrinkToFit="1"/>
      <protection hidden="1"/>
    </xf>
    <xf numFmtId="178" fontId="10" fillId="0" borderId="10" xfId="2" applyNumberFormat="1" applyFont="1" applyFill="1" applyBorder="1" applyAlignment="1" applyProtection="1">
      <alignment vertical="center" shrinkToFit="1"/>
      <protection hidden="1"/>
    </xf>
    <xf numFmtId="178" fontId="10" fillId="0" borderId="14" xfId="2" applyNumberFormat="1" applyFont="1" applyFill="1" applyBorder="1" applyAlignment="1" applyProtection="1">
      <alignment vertical="center" shrinkToFit="1"/>
      <protection hidden="1"/>
    </xf>
    <xf numFmtId="38" fontId="10" fillId="0" borderId="23" xfId="3" applyNumberFormat="1" applyFont="1" applyFill="1" applyBorder="1" applyAlignment="1" applyProtection="1">
      <alignment horizontal="right" vertical="center" shrinkToFit="1"/>
      <protection hidden="1"/>
    </xf>
    <xf numFmtId="0" fontId="10" fillId="0" borderId="24" xfId="3" applyFont="1" applyFill="1" applyBorder="1" applyAlignment="1" applyProtection="1">
      <alignment horizontal="right" vertical="center" shrinkToFit="1"/>
      <protection hidden="1"/>
    </xf>
    <xf numFmtId="38" fontId="10" fillId="0" borderId="17" xfId="3" applyNumberFormat="1" applyFont="1" applyFill="1" applyBorder="1" applyAlignment="1" applyProtection="1">
      <alignment horizontal="right" vertical="center" shrinkToFit="1"/>
      <protection hidden="1"/>
    </xf>
    <xf numFmtId="0" fontId="10" fillId="0" borderId="18" xfId="3" applyFont="1" applyFill="1" applyBorder="1" applyAlignment="1" applyProtection="1">
      <alignment horizontal="right" vertical="center" shrinkToFit="1"/>
      <protection hidden="1"/>
    </xf>
    <xf numFmtId="38" fontId="18" fillId="0" borderId="23" xfId="3" applyNumberFormat="1" applyFont="1" applyFill="1" applyBorder="1" applyAlignment="1" applyProtection="1">
      <alignment horizontal="right" vertical="center" shrinkToFit="1"/>
      <protection hidden="1"/>
    </xf>
    <xf numFmtId="0" fontId="18" fillId="0" borderId="24" xfId="3" applyFont="1" applyFill="1" applyBorder="1" applyAlignment="1" applyProtection="1">
      <alignment horizontal="right" vertical="center" shrinkToFit="1"/>
      <protection hidden="1"/>
    </xf>
    <xf numFmtId="38" fontId="10" fillId="0" borderId="55" xfId="2" applyFont="1" applyFill="1" applyBorder="1" applyAlignment="1" applyProtection="1">
      <alignment horizontal="center" vertical="center" shrinkToFit="1"/>
      <protection hidden="1"/>
    </xf>
    <xf numFmtId="38" fontId="10" fillId="0" borderId="27" xfId="2" applyFont="1" applyFill="1" applyBorder="1" applyAlignment="1" applyProtection="1">
      <alignment horizontal="center" vertical="center" shrinkToFit="1"/>
      <protection hidden="1"/>
    </xf>
    <xf numFmtId="38" fontId="10" fillId="0" borderId="14" xfId="2" applyFont="1" applyFill="1" applyBorder="1" applyAlignment="1" applyProtection="1">
      <alignment horizontal="center" vertical="center" shrinkToFit="1"/>
      <protection hidden="1"/>
    </xf>
    <xf numFmtId="0" fontId="10" fillId="0" borderId="48" xfId="3" applyFont="1" applyFill="1" applyBorder="1" applyAlignment="1" applyProtection="1">
      <alignment horizontal="center" vertical="center" shrinkToFit="1"/>
      <protection hidden="1"/>
    </xf>
    <xf numFmtId="0" fontId="10" fillId="0" borderId="32" xfId="3" applyFont="1" applyFill="1" applyBorder="1" applyAlignment="1" applyProtection="1">
      <alignment horizontal="center" vertical="center" shrinkToFit="1"/>
      <protection hidden="1"/>
    </xf>
    <xf numFmtId="0" fontId="10" fillId="0" borderId="22" xfId="3" applyFont="1" applyFill="1" applyBorder="1" applyAlignment="1" applyProtection="1">
      <alignment horizontal="center" vertical="center" shrinkToFit="1"/>
      <protection hidden="1"/>
    </xf>
    <xf numFmtId="38" fontId="18" fillId="2" borderId="19" xfId="3" applyNumberFormat="1" applyFont="1" applyFill="1" applyBorder="1" applyAlignment="1" applyProtection="1">
      <alignment horizontal="right" vertical="center" shrinkToFit="1"/>
      <protection hidden="1"/>
    </xf>
    <xf numFmtId="0" fontId="18" fillId="2" borderId="20" xfId="3" applyFont="1" applyFill="1" applyBorder="1" applyAlignment="1" applyProtection="1">
      <alignment horizontal="right" vertical="center" shrinkToFit="1"/>
      <protection hidden="1"/>
    </xf>
    <xf numFmtId="38" fontId="18" fillId="0" borderId="17" xfId="3" applyNumberFormat="1" applyFont="1" applyFill="1" applyBorder="1" applyAlignment="1" applyProtection="1">
      <alignment horizontal="right" vertical="center" shrinkToFit="1"/>
      <protection hidden="1"/>
    </xf>
    <xf numFmtId="0" fontId="18" fillId="0" borderId="18" xfId="3" applyFont="1" applyFill="1" applyBorder="1" applyAlignment="1" applyProtection="1">
      <alignment horizontal="right" vertical="center" shrinkToFit="1"/>
      <protection hidden="1"/>
    </xf>
    <xf numFmtId="38" fontId="18" fillId="0" borderId="8" xfId="3" applyNumberFormat="1" applyFont="1" applyFill="1" applyBorder="1" applyAlignment="1" applyProtection="1">
      <alignment horizontal="right" vertical="center" shrinkToFit="1"/>
      <protection hidden="1"/>
    </xf>
    <xf numFmtId="0" fontId="18" fillId="0" borderId="12" xfId="3" applyFont="1" applyFill="1" applyBorder="1" applyAlignment="1" applyProtection="1">
      <alignment horizontal="right" vertical="center" shrinkToFit="1"/>
      <protection hidden="1"/>
    </xf>
    <xf numFmtId="38" fontId="10" fillId="0" borderId="10" xfId="3" applyNumberFormat="1" applyFont="1" applyFill="1" applyBorder="1" applyAlignment="1" applyProtection="1">
      <alignment horizontal="center" vertical="center" shrinkToFit="1"/>
      <protection hidden="1"/>
    </xf>
    <xf numFmtId="38" fontId="10" fillId="0" borderId="14" xfId="3" applyNumberFormat="1" applyFont="1" applyFill="1" applyBorder="1" applyAlignment="1" applyProtection="1">
      <alignment horizontal="center" vertical="center" shrinkToFit="1"/>
      <protection hidden="1"/>
    </xf>
    <xf numFmtId="38" fontId="10" fillId="0" borderId="19" xfId="3" applyNumberFormat="1" applyFont="1" applyFill="1" applyBorder="1" applyAlignment="1" applyProtection="1">
      <alignment horizontal="center" vertical="center" shrinkToFit="1"/>
      <protection hidden="1"/>
    </xf>
    <xf numFmtId="38" fontId="10" fillId="0" borderId="20" xfId="3" applyNumberFormat="1" applyFont="1" applyFill="1" applyBorder="1" applyAlignment="1" applyProtection="1">
      <alignment horizontal="center" vertical="center" shrinkToFit="1"/>
      <protection hidden="1"/>
    </xf>
    <xf numFmtId="183" fontId="13" fillId="0" borderId="0" xfId="3" applyNumberFormat="1" applyFont="1" applyFill="1" applyAlignment="1">
      <alignment horizontal="right" vertical="center"/>
    </xf>
    <xf numFmtId="0" fontId="13" fillId="0" borderId="0" xfId="3" applyFont="1" applyFill="1" applyAlignment="1">
      <alignment horizontal="left" vertical="center"/>
    </xf>
    <xf numFmtId="38" fontId="10" fillId="0" borderId="55" xfId="2" applyFont="1" applyFill="1" applyBorder="1" applyAlignment="1" applyProtection="1">
      <alignment horizontal="right" vertical="center" shrinkToFit="1"/>
      <protection hidden="1"/>
    </xf>
    <xf numFmtId="38" fontId="10" fillId="0" borderId="27" xfId="2" applyFont="1" applyFill="1" applyBorder="1" applyAlignment="1" applyProtection="1">
      <alignment horizontal="right" vertical="center" shrinkToFit="1"/>
      <protection hidden="1"/>
    </xf>
    <xf numFmtId="38" fontId="10" fillId="0" borderId="14" xfId="2" applyFont="1" applyFill="1" applyBorder="1" applyAlignment="1" applyProtection="1">
      <alignment horizontal="right" vertical="center" shrinkToFit="1"/>
      <protection hidden="1"/>
    </xf>
    <xf numFmtId="0" fontId="11" fillId="4" borderId="30" xfId="3" applyFont="1" applyFill="1" applyBorder="1" applyAlignment="1" applyProtection="1">
      <alignment horizontal="center" vertical="center"/>
      <protection hidden="1"/>
    </xf>
    <xf numFmtId="0" fontId="11" fillId="4" borderId="37" xfId="3" applyFont="1" applyFill="1" applyBorder="1" applyAlignment="1" applyProtection="1">
      <alignment horizontal="center" vertical="center"/>
      <protection hidden="1"/>
    </xf>
    <xf numFmtId="0" fontId="11" fillId="4" borderId="38" xfId="3" applyFont="1" applyFill="1" applyBorder="1" applyAlignment="1" applyProtection="1">
      <alignment horizontal="center" vertical="center"/>
      <protection hidden="1"/>
    </xf>
    <xf numFmtId="0" fontId="10" fillId="0" borderId="74" xfId="3" applyFont="1" applyFill="1" applyBorder="1" applyAlignment="1" applyProtection="1">
      <alignment horizontal="center" vertical="center" shrinkToFit="1"/>
      <protection hidden="1"/>
    </xf>
    <xf numFmtId="0" fontId="10" fillId="0" borderId="72" xfId="3" applyFont="1" applyFill="1" applyBorder="1" applyAlignment="1" applyProtection="1">
      <alignment horizontal="center" vertical="center" shrinkToFit="1"/>
      <protection hidden="1"/>
    </xf>
    <xf numFmtId="0" fontId="10" fillId="0" borderId="75" xfId="3" applyFont="1" applyFill="1" applyBorder="1" applyAlignment="1" applyProtection="1">
      <alignment horizontal="center" vertical="center" shrinkToFit="1"/>
      <protection hidden="1"/>
    </xf>
    <xf numFmtId="0" fontId="10" fillId="0" borderId="73" xfId="3" applyFont="1" applyFill="1" applyBorder="1" applyAlignment="1" applyProtection="1">
      <alignment horizontal="center" vertical="center" shrinkToFit="1"/>
      <protection hidden="1"/>
    </xf>
    <xf numFmtId="178" fontId="11" fillId="0" borderId="26" xfId="2" applyNumberFormat="1" applyFont="1" applyFill="1" applyBorder="1" applyAlignment="1" applyProtection="1">
      <alignment horizontal="center" vertical="center" wrapText="1" shrinkToFit="1"/>
      <protection hidden="1"/>
    </xf>
    <xf numFmtId="178" fontId="11" fillId="0" borderId="87" xfId="2" applyNumberFormat="1" applyFont="1" applyFill="1" applyBorder="1" applyAlignment="1" applyProtection="1">
      <alignment horizontal="center" vertical="center" wrapText="1" shrinkToFit="1"/>
      <protection hidden="1"/>
    </xf>
    <xf numFmtId="38" fontId="11" fillId="5" borderId="30" xfId="2" applyFont="1" applyFill="1" applyBorder="1" applyAlignment="1" applyProtection="1">
      <alignment horizontal="center" vertical="center" shrinkToFit="1"/>
      <protection hidden="1"/>
    </xf>
    <xf numFmtId="38" fontId="11" fillId="5" borderId="37" xfId="2" applyFont="1" applyFill="1" applyBorder="1" applyAlignment="1" applyProtection="1">
      <alignment horizontal="center" vertical="center" shrinkToFit="1"/>
      <protection hidden="1"/>
    </xf>
    <xf numFmtId="38" fontId="18" fillId="2" borderId="29" xfId="3" applyNumberFormat="1" applyFont="1" applyFill="1" applyBorder="1" applyAlignment="1" applyProtection="1">
      <alignment horizontal="right" vertical="center" shrinkToFit="1"/>
      <protection hidden="1"/>
    </xf>
    <xf numFmtId="38" fontId="18" fillId="2" borderId="20" xfId="3" applyNumberFormat="1" applyFont="1" applyFill="1" applyBorder="1" applyAlignment="1" applyProtection="1">
      <alignment horizontal="right" vertical="center" shrinkToFit="1"/>
      <protection hidden="1"/>
    </xf>
    <xf numFmtId="0" fontId="10" fillId="0" borderId="44" xfId="3" applyFont="1" applyFill="1" applyBorder="1" applyAlignment="1">
      <alignment horizontal="right" vertical="center"/>
    </xf>
    <xf numFmtId="0" fontId="10" fillId="0" borderId="45" xfId="3" applyFont="1" applyFill="1" applyBorder="1" applyAlignment="1">
      <alignment horizontal="right" vertical="center"/>
    </xf>
    <xf numFmtId="0" fontId="11" fillId="0" borderId="64" xfId="3" applyFont="1" applyFill="1" applyBorder="1" applyAlignment="1" applyProtection="1">
      <alignment horizontal="center" vertical="center" wrapText="1" shrinkToFit="1"/>
      <protection hidden="1"/>
    </xf>
    <xf numFmtId="0" fontId="11" fillId="0" borderId="65" xfId="3" applyFont="1" applyFill="1" applyBorder="1" applyAlignment="1" applyProtection="1">
      <alignment horizontal="center" vertical="center" wrapText="1" shrinkToFit="1"/>
      <protection hidden="1"/>
    </xf>
    <xf numFmtId="0" fontId="10" fillId="0" borderId="67" xfId="3" applyFont="1" applyFill="1" applyBorder="1" applyAlignment="1" applyProtection="1">
      <alignment horizontal="center" vertical="center" shrinkToFit="1"/>
      <protection hidden="1"/>
    </xf>
    <xf numFmtId="0" fontId="10" fillId="0" borderId="79" xfId="3" applyFont="1" applyFill="1" applyBorder="1" applyAlignment="1" applyProtection="1">
      <alignment horizontal="center" vertical="center" shrinkToFit="1"/>
      <protection hidden="1"/>
    </xf>
    <xf numFmtId="0" fontId="11" fillId="0" borderId="71" xfId="3" applyFont="1" applyFill="1" applyBorder="1" applyAlignment="1" applyProtection="1">
      <alignment horizontal="center" vertical="center" shrinkToFit="1"/>
      <protection hidden="1"/>
    </xf>
    <xf numFmtId="0" fontId="11" fillId="0" borderId="29" xfId="3" applyFont="1" applyFill="1" applyBorder="1" applyAlignment="1" applyProtection="1">
      <alignment horizontal="center" vertical="center" shrinkToFit="1"/>
      <protection hidden="1"/>
    </xf>
    <xf numFmtId="0" fontId="11" fillId="0" borderId="83" xfId="3" applyFont="1" applyFill="1" applyBorder="1" applyAlignment="1" applyProtection="1">
      <alignment horizontal="center" vertical="center" shrinkToFit="1"/>
      <protection hidden="1"/>
    </xf>
    <xf numFmtId="0" fontId="10" fillId="0" borderId="68" xfId="3" applyFont="1" applyFill="1" applyBorder="1" applyAlignment="1" applyProtection="1">
      <alignment horizontal="center" vertical="center" wrapText="1" shrinkToFit="1"/>
      <protection hidden="1"/>
    </xf>
    <xf numFmtId="0" fontId="10" fillId="0" borderId="69" xfId="3" applyFont="1" applyFill="1" applyBorder="1" applyAlignment="1" applyProtection="1">
      <alignment horizontal="center" vertical="center" wrapText="1" shrinkToFit="1"/>
      <protection hidden="1"/>
    </xf>
    <xf numFmtId="0" fontId="10" fillId="0" borderId="52" xfId="3" applyFont="1" applyFill="1" applyBorder="1" applyAlignment="1" applyProtection="1">
      <alignment horizontal="center" vertical="center" wrapText="1" shrinkToFit="1"/>
      <protection hidden="1"/>
    </xf>
    <xf numFmtId="0" fontId="10" fillId="0" borderId="53" xfId="3" applyFont="1" applyFill="1" applyBorder="1" applyAlignment="1" applyProtection="1">
      <alignment horizontal="center" vertical="center" wrapText="1" shrinkToFit="1"/>
      <protection hidden="1"/>
    </xf>
    <xf numFmtId="0" fontId="10" fillId="0" borderId="80" xfId="3" applyFont="1" applyFill="1" applyBorder="1" applyAlignment="1" applyProtection="1">
      <alignment horizontal="center" vertical="center" wrapText="1" shrinkToFit="1"/>
      <protection hidden="1"/>
    </xf>
    <xf numFmtId="0" fontId="10" fillId="0" borderId="81" xfId="3" applyFont="1" applyFill="1" applyBorder="1" applyAlignment="1" applyProtection="1">
      <alignment horizontal="center" vertical="center" wrapText="1" shrinkToFit="1"/>
      <protection hidden="1"/>
    </xf>
    <xf numFmtId="0" fontId="11" fillId="0" borderId="70" xfId="3" applyFont="1" applyFill="1" applyBorder="1" applyAlignment="1" applyProtection="1">
      <alignment horizontal="center" vertical="center" wrapText="1" shrinkToFit="1"/>
      <protection hidden="1"/>
    </xf>
    <xf numFmtId="0" fontId="11" fillId="0" borderId="1" xfId="3" applyFont="1" applyFill="1" applyBorder="1" applyAlignment="1" applyProtection="1">
      <alignment horizontal="center" vertical="center" shrinkToFit="1"/>
      <protection hidden="1"/>
    </xf>
    <xf numFmtId="0" fontId="11" fillId="0" borderId="82" xfId="3" applyFont="1" applyFill="1" applyBorder="1" applyAlignment="1" applyProtection="1">
      <alignment horizontal="center" vertical="center" shrinkToFit="1"/>
      <protection hidden="1"/>
    </xf>
    <xf numFmtId="0" fontId="11" fillId="0" borderId="6" xfId="3" applyFont="1" applyFill="1" applyBorder="1" applyAlignment="1" applyProtection="1">
      <alignment horizontal="center" vertical="center" wrapText="1" shrinkToFit="1"/>
      <protection hidden="1"/>
    </xf>
    <xf numFmtId="0" fontId="11" fillId="0" borderId="86" xfId="3" applyFont="1" applyFill="1" applyBorder="1" applyAlignment="1" applyProtection="1">
      <alignment horizontal="center" vertical="center" shrinkToFit="1"/>
      <protection hidden="1"/>
    </xf>
    <xf numFmtId="0" fontId="16" fillId="2" borderId="77" xfId="3" applyFont="1" applyFill="1" applyBorder="1" applyAlignment="1" applyProtection="1">
      <alignment horizontal="center" vertical="center" shrinkToFit="1"/>
      <protection hidden="1"/>
    </xf>
    <xf numFmtId="0" fontId="16" fillId="2" borderId="90" xfId="3" applyFont="1" applyFill="1" applyBorder="1" applyAlignment="1" applyProtection="1">
      <alignment horizontal="center" vertical="center" shrinkToFit="1"/>
      <protection hidden="1"/>
    </xf>
    <xf numFmtId="38" fontId="18" fillId="2" borderId="33" xfId="3" applyNumberFormat="1" applyFont="1" applyFill="1" applyBorder="1" applyAlignment="1" applyProtection="1">
      <alignment horizontal="right" vertical="center" shrinkToFit="1"/>
      <protection hidden="1"/>
    </xf>
    <xf numFmtId="38" fontId="17" fillId="0" borderId="62" xfId="2" applyFont="1" applyFill="1" applyBorder="1" applyAlignment="1" applyProtection="1">
      <alignment horizontal="right" vertical="center" shrinkToFit="1"/>
      <protection hidden="1"/>
    </xf>
    <xf numFmtId="38" fontId="17" fillId="0" borderId="52" xfId="2" applyFont="1" applyFill="1" applyBorder="1" applyAlignment="1" applyProtection="1">
      <alignment horizontal="right" vertical="center" shrinkToFit="1"/>
      <protection hidden="1"/>
    </xf>
    <xf numFmtId="38" fontId="17" fillId="0" borderId="18" xfId="2" applyFont="1" applyFill="1" applyBorder="1" applyAlignment="1" applyProtection="1">
      <alignment horizontal="right" vertical="center" shrinkToFit="1"/>
      <protection hidden="1"/>
    </xf>
    <xf numFmtId="178" fontId="10" fillId="0" borderId="44" xfId="2" applyNumberFormat="1" applyFont="1" applyFill="1" applyBorder="1" applyAlignment="1">
      <alignment horizontal="center" vertical="center"/>
    </xf>
    <xf numFmtId="178" fontId="10" fillId="0" borderId="45" xfId="2" applyNumberFormat="1" applyFont="1" applyFill="1" applyBorder="1" applyAlignment="1">
      <alignment horizontal="center" vertical="center"/>
    </xf>
    <xf numFmtId="0" fontId="11" fillId="0" borderId="40" xfId="3" applyFont="1" applyFill="1" applyBorder="1" applyAlignment="1">
      <alignment horizontal="center" vertical="center"/>
    </xf>
    <xf numFmtId="0" fontId="11" fillId="0" borderId="41" xfId="3" applyFont="1" applyFill="1" applyBorder="1" applyAlignment="1">
      <alignment horizontal="center" vertical="center"/>
    </xf>
    <xf numFmtId="0" fontId="11" fillId="0" borderId="42" xfId="3" applyFont="1" applyFill="1" applyBorder="1" applyAlignment="1">
      <alignment horizontal="center" vertical="center"/>
    </xf>
    <xf numFmtId="0" fontId="11" fillId="0" borderId="43" xfId="3" applyFont="1" applyFill="1" applyBorder="1" applyAlignment="1">
      <alignment horizontal="center" vertical="center"/>
    </xf>
    <xf numFmtId="0" fontId="10" fillId="0" borderId="40" xfId="3" applyFont="1" applyFill="1" applyBorder="1" applyAlignment="1">
      <alignment horizontal="center" vertical="center"/>
    </xf>
    <xf numFmtId="0" fontId="10" fillId="0" borderId="41" xfId="3" applyFont="1" applyFill="1" applyBorder="1" applyAlignment="1">
      <alignment horizontal="center" vertical="center"/>
    </xf>
    <xf numFmtId="0" fontId="10" fillId="0" borderId="42" xfId="3" applyFont="1" applyFill="1" applyBorder="1" applyAlignment="1">
      <alignment horizontal="center" vertical="center"/>
    </xf>
    <xf numFmtId="0" fontId="10" fillId="0" borderId="43" xfId="3" applyFont="1" applyFill="1" applyBorder="1" applyAlignment="1">
      <alignment horizontal="center" vertical="center"/>
    </xf>
    <xf numFmtId="0" fontId="10" fillId="0" borderId="31" xfId="3" applyFont="1" applyFill="1" applyBorder="1" applyAlignment="1">
      <alignment horizontal="center" vertical="center"/>
    </xf>
    <xf numFmtId="0" fontId="10" fillId="0" borderId="4" xfId="3" applyFont="1" applyFill="1" applyBorder="1" applyAlignment="1">
      <alignment horizontal="center" vertical="center"/>
    </xf>
    <xf numFmtId="0" fontId="10" fillId="0" borderId="3" xfId="3" applyFont="1" applyFill="1" applyBorder="1" applyAlignment="1">
      <alignment horizontal="center" vertical="center" wrapText="1"/>
    </xf>
    <xf numFmtId="0" fontId="10" fillId="0" borderId="44" xfId="3" applyFont="1" applyFill="1" applyBorder="1" applyAlignment="1">
      <alignment horizontal="center" vertical="center"/>
    </xf>
    <xf numFmtId="0" fontId="10" fillId="0" borderId="45" xfId="3" applyFont="1" applyFill="1" applyBorder="1" applyAlignment="1">
      <alignment horizontal="center" vertical="center"/>
    </xf>
    <xf numFmtId="0" fontId="10" fillId="0" borderId="66" xfId="3" applyFont="1" applyFill="1" applyBorder="1" applyAlignment="1" applyProtection="1">
      <alignment horizontal="center" vertical="center" shrinkToFit="1"/>
      <protection hidden="1"/>
    </xf>
    <xf numFmtId="0" fontId="10" fillId="0" borderId="76" xfId="3" applyFont="1" applyFill="1" applyBorder="1" applyAlignment="1" applyProtection="1">
      <alignment horizontal="center" vertical="center" shrinkToFit="1"/>
      <protection hidden="1"/>
    </xf>
    <xf numFmtId="0" fontId="10" fillId="0" borderId="78" xfId="3" applyFont="1" applyFill="1" applyBorder="1" applyAlignment="1" applyProtection="1">
      <alignment horizontal="center" vertical="center" shrinkToFit="1"/>
      <protection hidden="1"/>
    </xf>
    <xf numFmtId="184" fontId="10" fillId="0" borderId="3" xfId="3" applyNumberFormat="1" applyFont="1" applyFill="1" applyBorder="1" applyAlignment="1">
      <alignment horizontal="distributed" vertical="center" indent="2" shrinkToFit="1"/>
    </xf>
    <xf numFmtId="176" fontId="10" fillId="0" borderId="52" xfId="3" applyNumberFormat="1" applyFont="1" applyFill="1" applyBorder="1" applyAlignment="1">
      <alignment horizontal="center" vertical="center" shrinkToFit="1"/>
    </xf>
    <xf numFmtId="176" fontId="10" fillId="0" borderId="0" xfId="3" applyNumberFormat="1" applyFont="1" applyFill="1" applyBorder="1" applyAlignment="1">
      <alignment horizontal="center" vertical="center" shrinkToFit="1"/>
    </xf>
    <xf numFmtId="176" fontId="10" fillId="0" borderId="53" xfId="3" applyNumberFormat="1" applyFont="1" applyFill="1" applyBorder="1" applyAlignment="1">
      <alignment horizontal="center" vertical="center" shrinkToFit="1"/>
    </xf>
    <xf numFmtId="38" fontId="10" fillId="6" borderId="55" xfId="2" applyFont="1" applyFill="1" applyBorder="1" applyAlignment="1" applyProtection="1">
      <alignment vertical="center" shrinkToFit="1"/>
      <protection hidden="1"/>
    </xf>
    <xf numFmtId="38" fontId="10" fillId="6" borderId="27" xfId="2" applyFont="1" applyFill="1" applyBorder="1" applyAlignment="1" applyProtection="1">
      <alignment vertical="center" shrinkToFit="1"/>
      <protection hidden="1"/>
    </xf>
    <xf numFmtId="38" fontId="10" fillId="6" borderId="14" xfId="2" applyFont="1" applyFill="1" applyBorder="1" applyAlignment="1" applyProtection="1">
      <alignment vertical="center" shrinkToFit="1"/>
      <protection hidden="1"/>
    </xf>
    <xf numFmtId="38" fontId="18" fillId="7" borderId="33" xfId="3" applyNumberFormat="1" applyFont="1" applyFill="1" applyBorder="1" applyAlignment="1" applyProtection="1">
      <alignment horizontal="right" vertical="center" shrinkToFit="1"/>
      <protection hidden="1"/>
    </xf>
    <xf numFmtId="38" fontId="18" fillId="7" borderId="29" xfId="3" applyNumberFormat="1" applyFont="1" applyFill="1" applyBorder="1" applyAlignment="1" applyProtection="1">
      <alignment horizontal="right" vertical="center" shrinkToFit="1"/>
      <protection hidden="1"/>
    </xf>
    <xf numFmtId="38" fontId="18" fillId="7" borderId="20" xfId="3" applyNumberFormat="1" applyFont="1" applyFill="1" applyBorder="1" applyAlignment="1" applyProtection="1">
      <alignment horizontal="right" vertical="center" shrinkToFit="1"/>
      <protection hidden="1"/>
    </xf>
    <xf numFmtId="38" fontId="10" fillId="6" borderId="55" xfId="2" applyFont="1" applyFill="1" applyBorder="1" applyAlignment="1" applyProtection="1">
      <alignment horizontal="right" vertical="center" shrinkToFit="1"/>
      <protection hidden="1"/>
    </xf>
    <xf numFmtId="38" fontId="10" fillId="6" borderId="27" xfId="2" applyFont="1" applyFill="1" applyBorder="1" applyAlignment="1" applyProtection="1">
      <alignment horizontal="right" vertical="center" shrinkToFit="1"/>
      <protection hidden="1"/>
    </xf>
    <xf numFmtId="38" fontId="10" fillId="6" borderId="14" xfId="2" applyFont="1" applyFill="1" applyBorder="1" applyAlignment="1" applyProtection="1">
      <alignment horizontal="right" vertical="center" shrinkToFit="1"/>
      <protection hidden="1"/>
    </xf>
    <xf numFmtId="38" fontId="10" fillId="6" borderId="33" xfId="2" applyFont="1" applyFill="1" applyBorder="1" applyAlignment="1" applyProtection="1">
      <alignment horizontal="right" vertical="center" shrinkToFit="1"/>
      <protection hidden="1"/>
    </xf>
    <xf numFmtId="38" fontId="10" fillId="6" borderId="29" xfId="2" applyFont="1" applyFill="1" applyBorder="1" applyAlignment="1" applyProtection="1">
      <alignment horizontal="right" vertical="center" shrinkToFit="1"/>
      <protection hidden="1"/>
    </xf>
    <xf numFmtId="38" fontId="10" fillId="6" borderId="20" xfId="2" applyFont="1" applyFill="1" applyBorder="1" applyAlignment="1" applyProtection="1">
      <alignment horizontal="right" vertical="center" shrinkToFit="1"/>
      <protection hidden="1"/>
    </xf>
    <xf numFmtId="38" fontId="17" fillId="6" borderId="51" xfId="2" applyFont="1" applyFill="1" applyBorder="1" applyAlignment="1" applyProtection="1">
      <alignment horizontal="right" vertical="center" shrinkToFit="1"/>
      <protection hidden="1"/>
    </xf>
    <xf numFmtId="38" fontId="17" fillId="6" borderId="25" xfId="2" applyFont="1" applyFill="1" applyBorder="1" applyAlignment="1" applyProtection="1">
      <alignment horizontal="right" vertical="center" shrinkToFit="1"/>
      <protection hidden="1"/>
    </xf>
    <xf numFmtId="38" fontId="17" fillId="6" borderId="12" xfId="2" applyFont="1" applyFill="1" applyBorder="1" applyAlignment="1" applyProtection="1">
      <alignment horizontal="right" vertical="center" shrinkToFit="1"/>
      <protection hidden="1"/>
    </xf>
    <xf numFmtId="38" fontId="17" fillId="6" borderId="62" xfId="2" applyFont="1" applyFill="1" applyBorder="1" applyAlignment="1" applyProtection="1">
      <alignment horizontal="right" vertical="center" shrinkToFit="1"/>
      <protection hidden="1"/>
    </xf>
    <xf numFmtId="38" fontId="17" fillId="6" borderId="52" xfId="2" applyFont="1" applyFill="1" applyBorder="1" applyAlignment="1" applyProtection="1">
      <alignment horizontal="right" vertical="center" shrinkToFit="1"/>
      <protection hidden="1"/>
    </xf>
    <xf numFmtId="38" fontId="17" fillId="6" borderId="18" xfId="2" applyFont="1" applyFill="1" applyBorder="1" applyAlignment="1" applyProtection="1">
      <alignment horizontal="right" vertical="center" shrinkToFit="1"/>
      <protection hidden="1"/>
    </xf>
    <xf numFmtId="38" fontId="18" fillId="6" borderId="21" xfId="3" applyNumberFormat="1" applyFont="1" applyFill="1" applyBorder="1" applyAlignment="1" applyProtection="1">
      <alignment horizontal="right" vertical="center" shrinkToFit="1"/>
      <protection hidden="1"/>
    </xf>
    <xf numFmtId="0" fontId="18" fillId="6" borderId="22" xfId="3" applyFont="1" applyFill="1" applyBorder="1" applyAlignment="1" applyProtection="1">
      <alignment horizontal="right" vertical="center" shrinkToFit="1"/>
      <protection hidden="1"/>
    </xf>
    <xf numFmtId="38" fontId="17" fillId="6" borderId="48" xfId="2" applyFont="1" applyFill="1" applyBorder="1" applyAlignment="1" applyProtection="1">
      <alignment horizontal="right" vertical="center" shrinkToFit="1"/>
      <protection hidden="1"/>
    </xf>
    <xf numFmtId="38" fontId="17" fillId="6" borderId="32" xfId="2" applyFont="1" applyFill="1" applyBorder="1" applyAlignment="1" applyProtection="1">
      <alignment horizontal="right" vertical="center" shrinkToFit="1"/>
      <protection hidden="1"/>
    </xf>
    <xf numFmtId="38" fontId="17" fillId="6" borderId="22" xfId="2" applyFont="1" applyFill="1" applyBorder="1" applyAlignment="1" applyProtection="1">
      <alignment horizontal="right" vertical="center" shrinkToFit="1"/>
      <protection hidden="1"/>
    </xf>
    <xf numFmtId="38" fontId="18" fillId="6" borderId="17" xfId="3" applyNumberFormat="1" applyFont="1" applyFill="1" applyBorder="1" applyAlignment="1" applyProtection="1">
      <alignment horizontal="right" vertical="center" shrinkToFit="1"/>
      <protection hidden="1"/>
    </xf>
    <xf numFmtId="0" fontId="18" fillId="6" borderId="18" xfId="3" applyFont="1" applyFill="1" applyBorder="1" applyAlignment="1" applyProtection="1">
      <alignment horizontal="right" vertical="center" shrinkToFit="1"/>
      <protection hidden="1"/>
    </xf>
    <xf numFmtId="38" fontId="18" fillId="7" borderId="19" xfId="3" applyNumberFormat="1" applyFont="1" applyFill="1" applyBorder="1" applyAlignment="1" applyProtection="1">
      <alignment horizontal="right" vertical="center" shrinkToFit="1"/>
      <protection hidden="1"/>
    </xf>
    <xf numFmtId="0" fontId="18" fillId="7" borderId="20" xfId="3" applyFont="1" applyFill="1" applyBorder="1" applyAlignment="1" applyProtection="1">
      <alignment horizontal="right" vertical="center" shrinkToFit="1"/>
      <protection hidden="1"/>
    </xf>
    <xf numFmtId="38" fontId="10" fillId="6" borderId="8" xfId="3" applyNumberFormat="1" applyFont="1" applyFill="1" applyBorder="1" applyAlignment="1" applyProtection="1">
      <alignment horizontal="right" vertical="center" shrinkToFit="1"/>
      <protection hidden="1"/>
    </xf>
    <xf numFmtId="0" fontId="10" fillId="6" borderId="12" xfId="3" applyFont="1" applyFill="1" applyBorder="1" applyAlignment="1" applyProtection="1">
      <alignment horizontal="right" vertical="center" shrinkToFit="1"/>
      <protection hidden="1"/>
    </xf>
    <xf numFmtId="178" fontId="10" fillId="6" borderId="10" xfId="2" applyNumberFormat="1" applyFont="1" applyFill="1" applyBorder="1" applyAlignment="1" applyProtection="1">
      <alignment vertical="center" shrinkToFit="1"/>
      <protection hidden="1"/>
    </xf>
    <xf numFmtId="178" fontId="10" fillId="6" borderId="14" xfId="2" applyNumberFormat="1" applyFont="1" applyFill="1" applyBorder="1" applyAlignment="1" applyProtection="1">
      <alignment vertical="center" shrinkToFit="1"/>
      <protection hidden="1"/>
    </xf>
    <xf numFmtId="38" fontId="18" fillId="6" borderId="23" xfId="3" applyNumberFormat="1" applyFont="1" applyFill="1" applyBorder="1" applyAlignment="1" applyProtection="1">
      <alignment horizontal="right" vertical="center" shrinkToFit="1"/>
      <protection hidden="1"/>
    </xf>
    <xf numFmtId="0" fontId="18" fillId="6" borderId="24" xfId="3" applyFont="1" applyFill="1" applyBorder="1" applyAlignment="1" applyProtection="1">
      <alignment horizontal="right" vertical="center" shrinkToFit="1"/>
      <protection hidden="1"/>
    </xf>
    <xf numFmtId="38" fontId="10" fillId="6" borderId="17" xfId="3" applyNumberFormat="1" applyFont="1" applyFill="1" applyBorder="1" applyAlignment="1" applyProtection="1">
      <alignment horizontal="right" vertical="center" shrinkToFit="1"/>
      <protection hidden="1"/>
    </xf>
    <xf numFmtId="0" fontId="10" fillId="6" borderId="18" xfId="3" applyFont="1" applyFill="1" applyBorder="1" applyAlignment="1" applyProtection="1">
      <alignment horizontal="right" vertical="center" shrinkToFit="1"/>
      <protection hidden="1"/>
    </xf>
    <xf numFmtId="38" fontId="18" fillId="6" borderId="8" xfId="3" applyNumberFormat="1" applyFont="1" applyFill="1" applyBorder="1" applyAlignment="1" applyProtection="1">
      <alignment horizontal="right" vertical="center" shrinkToFit="1"/>
      <protection hidden="1"/>
    </xf>
    <xf numFmtId="0" fontId="18" fillId="6" borderId="12" xfId="3" applyFont="1" applyFill="1" applyBorder="1" applyAlignment="1" applyProtection="1">
      <alignment horizontal="right" vertical="center" shrinkToFit="1"/>
      <protection hidden="1"/>
    </xf>
    <xf numFmtId="0" fontId="10" fillId="6" borderId="48" xfId="3" applyFont="1" applyFill="1" applyBorder="1" applyAlignment="1" applyProtection="1">
      <alignment horizontal="center" vertical="center" shrinkToFit="1"/>
      <protection hidden="1"/>
    </xf>
    <xf numFmtId="0" fontId="10" fillId="6" borderId="32" xfId="3" applyFont="1" applyFill="1" applyBorder="1" applyAlignment="1" applyProtection="1">
      <alignment horizontal="center" vertical="center" shrinkToFit="1"/>
      <protection hidden="1"/>
    </xf>
    <xf numFmtId="0" fontId="10" fillId="6" borderId="22" xfId="3" applyFont="1" applyFill="1" applyBorder="1" applyAlignment="1" applyProtection="1">
      <alignment horizontal="center" vertical="center" shrinkToFit="1"/>
      <protection hidden="1"/>
    </xf>
    <xf numFmtId="38" fontId="10" fillId="6" borderId="55" xfId="2" applyFont="1" applyFill="1" applyBorder="1" applyAlignment="1" applyProtection="1">
      <alignment horizontal="center" vertical="center" shrinkToFit="1"/>
      <protection hidden="1"/>
    </xf>
    <xf numFmtId="38" fontId="10" fillId="6" borderId="27" xfId="2" applyFont="1" applyFill="1" applyBorder="1" applyAlignment="1" applyProtection="1">
      <alignment horizontal="center" vertical="center" shrinkToFit="1"/>
      <protection hidden="1"/>
    </xf>
    <xf numFmtId="38" fontId="10" fillId="6" borderId="14" xfId="2" applyFont="1" applyFill="1" applyBorder="1" applyAlignment="1" applyProtection="1">
      <alignment horizontal="center" vertical="center" shrinkToFit="1"/>
      <protection hidden="1"/>
    </xf>
    <xf numFmtId="38" fontId="10" fillId="6" borderId="55" xfId="2" applyNumberFormat="1" applyFont="1" applyFill="1" applyBorder="1" applyAlignment="1" applyProtection="1">
      <alignment horizontal="center" vertical="center" shrinkToFit="1"/>
      <protection hidden="1"/>
    </xf>
    <xf numFmtId="38" fontId="10" fillId="6" borderId="27" xfId="2" applyNumberFormat="1" applyFont="1" applyFill="1" applyBorder="1" applyAlignment="1" applyProtection="1">
      <alignment horizontal="center" vertical="center" shrinkToFit="1"/>
      <protection hidden="1"/>
    </xf>
    <xf numFmtId="38" fontId="10" fillId="6" borderId="14" xfId="2" applyNumberFormat="1" applyFont="1" applyFill="1" applyBorder="1" applyAlignment="1" applyProtection="1">
      <alignment horizontal="center" vertical="center" shrinkToFit="1"/>
      <protection hidden="1"/>
    </xf>
    <xf numFmtId="0" fontId="10" fillId="6" borderId="51" xfId="3" applyFont="1" applyFill="1" applyBorder="1" applyAlignment="1" applyProtection="1">
      <alignment horizontal="center" vertical="center" shrinkToFit="1"/>
      <protection hidden="1"/>
    </xf>
    <xf numFmtId="0" fontId="10" fillId="6" borderId="25" xfId="3" applyFont="1" applyFill="1" applyBorder="1" applyAlignment="1" applyProtection="1">
      <alignment horizontal="center" vertical="center" shrinkToFit="1"/>
      <protection hidden="1"/>
    </xf>
    <xf numFmtId="0" fontId="10" fillId="6" borderId="12" xfId="3" applyFont="1" applyFill="1" applyBorder="1" applyAlignment="1" applyProtection="1">
      <alignment horizontal="center" vertical="center" shrinkToFit="1"/>
      <protection hidden="1"/>
    </xf>
    <xf numFmtId="0" fontId="10" fillId="6" borderId="11" xfId="3" applyFont="1" applyFill="1" applyBorder="1" applyAlignment="1" applyProtection="1">
      <alignment horizontal="center" vertical="center" shrinkToFit="1"/>
      <protection hidden="1"/>
    </xf>
    <xf numFmtId="0" fontId="10" fillId="6" borderId="9" xfId="3" applyFont="1" applyFill="1" applyBorder="1" applyAlignment="1" applyProtection="1">
      <alignment horizontal="center" vertical="center" shrinkToFit="1"/>
      <protection hidden="1"/>
    </xf>
    <xf numFmtId="0" fontId="10" fillId="6" borderId="15" xfId="3" applyFont="1" applyFill="1" applyBorder="1" applyAlignment="1" applyProtection="1">
      <alignment horizontal="center" vertical="center" shrinkToFit="1"/>
      <protection hidden="1"/>
    </xf>
    <xf numFmtId="0" fontId="10" fillId="6" borderId="13" xfId="3" applyFont="1" applyFill="1" applyBorder="1" applyAlignment="1" applyProtection="1">
      <alignment horizontal="center" vertical="center" shrinkToFit="1"/>
      <protection hidden="1"/>
    </xf>
    <xf numFmtId="0" fontId="10" fillId="6" borderId="40" xfId="3" applyFont="1" applyFill="1" applyBorder="1" applyAlignment="1">
      <alignment horizontal="center" vertical="center"/>
    </xf>
    <xf numFmtId="0" fontId="10" fillId="6" borderId="41" xfId="3" applyFont="1" applyFill="1" applyBorder="1" applyAlignment="1">
      <alignment horizontal="center" vertical="center"/>
    </xf>
    <xf numFmtId="0" fontId="10" fillId="6" borderId="42" xfId="3" applyFont="1" applyFill="1" applyBorder="1" applyAlignment="1">
      <alignment horizontal="center" vertical="center"/>
    </xf>
    <xf numFmtId="0" fontId="10" fillId="6" borderId="43" xfId="3" applyFont="1" applyFill="1" applyBorder="1" applyAlignment="1">
      <alignment horizontal="center" vertical="center"/>
    </xf>
    <xf numFmtId="0" fontId="10" fillId="6" borderId="35" xfId="3" applyFont="1" applyFill="1" applyBorder="1" applyAlignment="1" applyProtection="1">
      <alignment horizontal="center" vertical="center" shrinkToFit="1"/>
      <protection hidden="1"/>
    </xf>
    <xf numFmtId="0" fontId="10" fillId="6" borderId="36" xfId="3" applyFont="1" applyFill="1" applyBorder="1" applyAlignment="1" applyProtection="1">
      <alignment horizontal="center" vertical="center" shrinkToFit="1"/>
      <protection hidden="1"/>
    </xf>
    <xf numFmtId="0" fontId="10" fillId="6" borderId="34" xfId="3" applyFont="1" applyFill="1" applyBorder="1" applyAlignment="1" applyProtection="1">
      <alignment horizontal="center" vertical="center" shrinkToFit="1"/>
      <protection hidden="1"/>
    </xf>
    <xf numFmtId="0" fontId="11" fillId="6" borderId="6" xfId="3" applyFont="1" applyFill="1" applyBorder="1" applyAlignment="1" applyProtection="1">
      <alignment horizontal="center" vertical="center" wrapText="1" shrinkToFit="1"/>
      <protection hidden="1"/>
    </xf>
    <xf numFmtId="0" fontId="11" fillId="6" borderId="56" xfId="3" applyFont="1" applyFill="1" applyBorder="1" applyAlignment="1" applyProtection="1">
      <alignment horizontal="center" vertical="center" shrinkToFit="1"/>
      <protection hidden="1"/>
    </xf>
    <xf numFmtId="178" fontId="11" fillId="6" borderId="26" xfId="2" applyNumberFormat="1" applyFont="1" applyFill="1" applyBorder="1" applyAlignment="1" applyProtection="1">
      <alignment horizontal="center" vertical="center" wrapText="1" shrinkToFit="1"/>
      <protection hidden="1"/>
    </xf>
    <xf numFmtId="178" fontId="11" fillId="6" borderId="14" xfId="2" applyNumberFormat="1" applyFont="1" applyFill="1" applyBorder="1" applyAlignment="1" applyProtection="1">
      <alignment horizontal="center" vertical="center" wrapText="1" shrinkToFit="1"/>
      <protection hidden="1"/>
    </xf>
    <xf numFmtId="0" fontId="11" fillId="6" borderId="30" xfId="3" applyFont="1" applyFill="1" applyBorder="1" applyAlignment="1" applyProtection="1">
      <alignment horizontal="center" vertical="center"/>
      <protection hidden="1"/>
    </xf>
    <xf numFmtId="0" fontId="11" fillId="6" borderId="37" xfId="3" applyFont="1" applyFill="1" applyBorder="1" applyAlignment="1" applyProtection="1">
      <alignment horizontal="center" vertical="center"/>
      <protection hidden="1"/>
    </xf>
    <xf numFmtId="0" fontId="11" fillId="6" borderId="38" xfId="3" applyFont="1" applyFill="1" applyBorder="1" applyAlignment="1" applyProtection="1">
      <alignment horizontal="center" vertical="center"/>
      <protection hidden="1"/>
    </xf>
    <xf numFmtId="38" fontId="11" fillId="6" borderId="30" xfId="2" applyFont="1" applyFill="1" applyBorder="1" applyAlignment="1" applyProtection="1">
      <alignment horizontal="center" vertical="center" shrinkToFit="1"/>
      <protection hidden="1"/>
    </xf>
    <xf numFmtId="38" fontId="11" fillId="6" borderId="37" xfId="2" applyFont="1" applyFill="1" applyBorder="1" applyAlignment="1" applyProtection="1">
      <alignment horizontal="center" vertical="center" shrinkToFit="1"/>
      <protection hidden="1"/>
    </xf>
    <xf numFmtId="0" fontId="16" fillId="7" borderId="39" xfId="3" applyFont="1" applyFill="1" applyBorder="1" applyAlignment="1" applyProtection="1">
      <alignment horizontal="center" vertical="center" shrinkToFit="1"/>
      <protection hidden="1"/>
    </xf>
    <xf numFmtId="0" fontId="16" fillId="7" borderId="28" xfId="3" applyFont="1" applyFill="1" applyBorder="1" applyAlignment="1" applyProtection="1">
      <alignment horizontal="center" vertical="center" shrinkToFit="1"/>
      <protection hidden="1"/>
    </xf>
    <xf numFmtId="0" fontId="11" fillId="0" borderId="33" xfId="3" applyFont="1" applyFill="1" applyBorder="1" applyAlignment="1" applyProtection="1">
      <alignment horizontal="center" vertical="center" wrapText="1" shrinkToFit="1"/>
      <protection hidden="1"/>
    </xf>
    <xf numFmtId="0" fontId="11" fillId="0" borderId="29" xfId="3" applyFont="1" applyFill="1" applyBorder="1" applyAlignment="1" applyProtection="1">
      <alignment horizontal="center" vertical="center" wrapText="1" shrinkToFit="1"/>
      <protection hidden="1"/>
    </xf>
    <xf numFmtId="38" fontId="10" fillId="6" borderId="49" xfId="2" applyFont="1" applyFill="1" applyBorder="1" applyAlignment="1" applyProtection="1">
      <alignment horizontal="center" vertical="center" shrinkToFit="1"/>
      <protection hidden="1"/>
    </xf>
    <xf numFmtId="38" fontId="10" fillId="6" borderId="1" xfId="2" applyFont="1" applyFill="1" applyBorder="1" applyAlignment="1" applyProtection="1">
      <alignment horizontal="center" vertical="center" shrinkToFit="1"/>
      <protection hidden="1"/>
    </xf>
    <xf numFmtId="38" fontId="10" fillId="6" borderId="59" xfId="2" applyFont="1" applyFill="1" applyBorder="1" applyAlignment="1" applyProtection="1">
      <alignment horizontal="center" vertical="center" shrinkToFit="1"/>
      <protection hidden="1"/>
    </xf>
    <xf numFmtId="0" fontId="10" fillId="6" borderId="46" xfId="3" applyFont="1" applyFill="1" applyBorder="1" applyAlignment="1" applyProtection="1">
      <alignment horizontal="center" vertical="center" shrinkToFit="1"/>
      <protection hidden="1"/>
    </xf>
    <xf numFmtId="0" fontId="10" fillId="6" borderId="47" xfId="3" applyFont="1" applyFill="1" applyBorder="1" applyAlignment="1" applyProtection="1">
      <alignment horizontal="center" vertical="center" shrinkToFit="1"/>
      <protection hidden="1"/>
    </xf>
    <xf numFmtId="0" fontId="10" fillId="6" borderId="62" xfId="3" applyFont="1" applyFill="1" applyBorder="1" applyAlignment="1" applyProtection="1">
      <alignment horizontal="center" vertical="center" wrapText="1" shrinkToFit="1"/>
      <protection hidden="1"/>
    </xf>
    <xf numFmtId="0" fontId="10" fillId="6" borderId="63" xfId="3" applyFont="1" applyFill="1" applyBorder="1" applyAlignment="1" applyProtection="1">
      <alignment horizontal="center" vertical="center" wrapText="1" shrinkToFit="1"/>
      <protection hidden="1"/>
    </xf>
    <xf numFmtId="0" fontId="10" fillId="6" borderId="52" xfId="3" applyFont="1" applyFill="1" applyBorder="1" applyAlignment="1" applyProtection="1">
      <alignment horizontal="center" vertical="center" wrapText="1" shrinkToFit="1"/>
      <protection hidden="1"/>
    </xf>
    <xf numFmtId="0" fontId="10" fillId="6" borderId="53" xfId="3" applyFont="1" applyFill="1" applyBorder="1" applyAlignment="1" applyProtection="1">
      <alignment horizontal="center" vertical="center" wrapText="1" shrinkToFit="1"/>
      <protection hidden="1"/>
    </xf>
    <xf numFmtId="0" fontId="11" fillId="6" borderId="49" xfId="3" applyFont="1" applyFill="1" applyBorder="1" applyAlignment="1" applyProtection="1">
      <alignment horizontal="center" vertical="center" wrapText="1" shrinkToFit="1"/>
      <protection hidden="1"/>
    </xf>
    <xf numFmtId="0" fontId="11" fillId="6" borderId="1" xfId="3" applyFont="1" applyFill="1" applyBorder="1" applyAlignment="1" applyProtection="1">
      <alignment horizontal="center" vertical="center" shrinkToFit="1"/>
      <protection hidden="1"/>
    </xf>
    <xf numFmtId="0" fontId="11" fillId="6" borderId="40" xfId="3" applyFont="1" applyFill="1" applyBorder="1" applyAlignment="1" applyProtection="1">
      <alignment horizontal="center" vertical="center" shrinkToFit="1"/>
      <protection hidden="1"/>
    </xf>
    <xf numFmtId="0" fontId="11" fillId="6" borderId="33" xfId="3" applyFont="1" applyFill="1" applyBorder="1" applyAlignment="1" applyProtection="1">
      <alignment horizontal="center" vertical="center" shrinkToFit="1"/>
      <protection hidden="1"/>
    </xf>
    <xf numFmtId="0" fontId="11" fillId="6" borderId="29" xfId="3" applyFont="1" applyFill="1" applyBorder="1" applyAlignment="1" applyProtection="1">
      <alignment horizontal="center" vertical="center" shrinkToFit="1"/>
      <protection hidden="1"/>
    </xf>
    <xf numFmtId="0" fontId="11" fillId="6" borderId="20" xfId="3" applyFont="1" applyFill="1" applyBorder="1" applyAlignment="1" applyProtection="1">
      <alignment horizontal="center" vertical="center" shrinkToFit="1"/>
      <protection hidden="1"/>
    </xf>
    <xf numFmtId="38" fontId="10" fillId="6" borderId="10" xfId="3" applyNumberFormat="1" applyFont="1" applyFill="1" applyBorder="1" applyAlignment="1" applyProtection="1">
      <alignment horizontal="center" vertical="center" shrinkToFit="1"/>
      <protection hidden="1"/>
    </xf>
    <xf numFmtId="38" fontId="10" fillId="6" borderId="14" xfId="3" applyNumberFormat="1" applyFont="1" applyFill="1" applyBorder="1" applyAlignment="1" applyProtection="1">
      <alignment horizontal="center" vertical="center" shrinkToFit="1"/>
      <protection hidden="1"/>
    </xf>
    <xf numFmtId="38" fontId="10" fillId="6" borderId="19" xfId="3" applyNumberFormat="1" applyFont="1" applyFill="1" applyBorder="1" applyAlignment="1" applyProtection="1">
      <alignment horizontal="center" vertical="center" shrinkToFit="1"/>
      <protection hidden="1"/>
    </xf>
    <xf numFmtId="38" fontId="10" fillId="6" borderId="20" xfId="3" applyNumberFormat="1" applyFont="1" applyFill="1" applyBorder="1" applyAlignment="1" applyProtection="1">
      <alignment horizontal="center" vertical="center" shrinkToFit="1"/>
      <protection hidden="1"/>
    </xf>
    <xf numFmtId="183" fontId="13" fillId="6" borderId="0" xfId="3" applyNumberFormat="1" applyFont="1" applyFill="1" applyAlignment="1">
      <alignment horizontal="right" vertical="center"/>
    </xf>
    <xf numFmtId="0" fontId="13" fillId="6" borderId="0" xfId="3" applyFont="1" applyFill="1" applyAlignment="1">
      <alignment horizontal="left" vertical="center"/>
    </xf>
    <xf numFmtId="0" fontId="10" fillId="6" borderId="44" xfId="3" applyFont="1" applyFill="1" applyBorder="1" applyAlignment="1">
      <alignment horizontal="center" vertical="center"/>
    </xf>
    <xf numFmtId="0" fontId="10" fillId="6" borderId="45" xfId="3" applyFont="1" applyFill="1" applyBorder="1" applyAlignment="1">
      <alignment horizontal="center" vertical="center"/>
    </xf>
    <xf numFmtId="0" fontId="10" fillId="6" borderId="3" xfId="3" applyFont="1" applyFill="1" applyBorder="1" applyAlignment="1">
      <alignment horizontal="center" vertical="center" wrapText="1"/>
    </xf>
    <xf numFmtId="184" fontId="10" fillId="6" borderId="3" xfId="3" applyNumberFormat="1" applyFont="1" applyFill="1" applyBorder="1" applyAlignment="1">
      <alignment horizontal="distributed" vertical="center" indent="2" shrinkToFit="1"/>
    </xf>
    <xf numFmtId="176" fontId="10" fillId="6" borderId="52" xfId="3" applyNumberFormat="1" applyFont="1" applyFill="1" applyBorder="1" applyAlignment="1">
      <alignment horizontal="center" vertical="center" shrinkToFit="1"/>
    </xf>
    <xf numFmtId="176" fontId="10" fillId="6" borderId="0" xfId="3" applyNumberFormat="1" applyFont="1" applyFill="1" applyBorder="1" applyAlignment="1">
      <alignment horizontal="center" vertical="center" shrinkToFit="1"/>
    </xf>
    <xf numFmtId="176" fontId="10" fillId="6" borderId="53" xfId="3" applyNumberFormat="1" applyFont="1" applyFill="1" applyBorder="1" applyAlignment="1">
      <alignment horizontal="center" vertical="center" shrinkToFit="1"/>
    </xf>
    <xf numFmtId="178" fontId="10" fillId="6" borderId="44" xfId="2" applyNumberFormat="1" applyFont="1" applyFill="1" applyBorder="1" applyAlignment="1">
      <alignment horizontal="center" vertical="center"/>
    </xf>
    <xf numFmtId="178" fontId="10" fillId="6" borderId="45" xfId="2" applyNumberFormat="1" applyFont="1" applyFill="1" applyBorder="1" applyAlignment="1">
      <alignment horizontal="center" vertical="center"/>
    </xf>
    <xf numFmtId="0" fontId="10" fillId="6" borderId="31" xfId="3" applyFont="1" applyFill="1" applyBorder="1" applyAlignment="1">
      <alignment horizontal="center" vertical="center"/>
    </xf>
    <xf numFmtId="0" fontId="10" fillId="6" borderId="4" xfId="3" applyFont="1" applyFill="1" applyBorder="1" applyAlignment="1">
      <alignment horizontal="center" vertical="center"/>
    </xf>
    <xf numFmtId="0" fontId="10" fillId="6" borderId="44" xfId="3" applyFont="1" applyFill="1" applyBorder="1" applyAlignment="1">
      <alignment horizontal="right" vertical="center"/>
    </xf>
    <xf numFmtId="0" fontId="10" fillId="6" borderId="45" xfId="3" applyFont="1" applyFill="1" applyBorder="1" applyAlignment="1">
      <alignment horizontal="right" vertical="center"/>
    </xf>
    <xf numFmtId="184" fontId="10" fillId="6" borderId="1" xfId="3" applyNumberFormat="1" applyFont="1" applyFill="1" applyBorder="1" applyAlignment="1">
      <alignment horizontal="distributed" vertical="center" indent="2" shrinkToFit="1"/>
    </xf>
    <xf numFmtId="184" fontId="10" fillId="6" borderId="37" xfId="3" applyNumberFormat="1" applyFont="1" applyFill="1" applyBorder="1" applyAlignment="1">
      <alignment horizontal="distributed" vertical="center" indent="2" shrinkToFit="1"/>
    </xf>
    <xf numFmtId="184" fontId="10" fillId="6" borderId="2" xfId="3" applyNumberFormat="1" applyFont="1" applyFill="1" applyBorder="1" applyAlignment="1">
      <alignment horizontal="distributed" vertical="center" indent="2" shrinkToFit="1"/>
    </xf>
  </cellXfs>
  <cellStyles count="4">
    <cellStyle name="パーセント" xfId="1" builtinId="5"/>
    <cellStyle name="桁区切り" xfId="2" builtinId="6"/>
    <cellStyle name="標準" xfId="0" builtinId="0"/>
    <cellStyle name="標準_賃金集計表（大阪砕石）"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4"/>
  <sheetViews>
    <sheetView workbookViewId="0"/>
  </sheetViews>
  <sheetFormatPr defaultRowHeight="13.5"/>
  <cols>
    <col min="1" max="1" width="4" style="58" customWidth="1"/>
    <col min="2" max="2" width="4.625" style="59" customWidth="1"/>
    <col min="3" max="16384" width="9" style="58"/>
  </cols>
  <sheetData>
    <row r="1" spans="1:6" ht="21" customHeight="1">
      <c r="A1" s="58" t="s">
        <v>75</v>
      </c>
    </row>
    <row r="2" spans="1:6" ht="21" customHeight="1">
      <c r="B2" s="59" t="s">
        <v>79</v>
      </c>
      <c r="C2" s="58" t="s">
        <v>76</v>
      </c>
    </row>
    <row r="3" spans="1:6" ht="21" customHeight="1">
      <c r="B3" s="59" t="s">
        <v>77</v>
      </c>
      <c r="C3" s="58" t="s">
        <v>82</v>
      </c>
    </row>
    <row r="4" spans="1:6" ht="21" customHeight="1">
      <c r="B4" s="59" t="s">
        <v>78</v>
      </c>
      <c r="C4" s="58" t="s">
        <v>46</v>
      </c>
    </row>
    <row r="5" spans="1:6" ht="21" customHeight="1">
      <c r="B5" s="59" t="s">
        <v>80</v>
      </c>
      <c r="C5" s="58" t="s">
        <v>47</v>
      </c>
    </row>
    <row r="6" spans="1:6" ht="21" customHeight="1">
      <c r="B6" s="59" t="s">
        <v>81</v>
      </c>
      <c r="C6" s="58" t="s">
        <v>48</v>
      </c>
    </row>
    <row r="7" spans="1:6" ht="21" customHeight="1"/>
    <row r="8" spans="1:6" ht="21" customHeight="1">
      <c r="A8" s="58" t="s">
        <v>49</v>
      </c>
    </row>
    <row r="9" spans="1:6" ht="21" customHeight="1">
      <c r="B9" s="59">
        <v>6</v>
      </c>
      <c r="C9" s="58" t="s">
        <v>50</v>
      </c>
      <c r="F9" s="58" t="s">
        <v>51</v>
      </c>
    </row>
    <row r="10" spans="1:6" ht="21" customHeight="1">
      <c r="B10" s="59">
        <v>7</v>
      </c>
      <c r="C10" s="58" t="s">
        <v>52</v>
      </c>
      <c r="F10" s="58" t="s">
        <v>53</v>
      </c>
    </row>
    <row r="11" spans="1:6" ht="21" customHeight="1">
      <c r="F11" s="58" t="s">
        <v>73</v>
      </c>
    </row>
    <row r="12" spans="1:6" ht="21" customHeight="1">
      <c r="F12" s="58" t="s">
        <v>57</v>
      </c>
    </row>
    <row r="13" spans="1:6" ht="21" customHeight="1">
      <c r="B13" s="59" t="s">
        <v>54</v>
      </c>
      <c r="C13" s="58" t="s">
        <v>55</v>
      </c>
      <c r="F13" s="58" t="s">
        <v>56</v>
      </c>
    </row>
    <row r="14" spans="1:6" ht="21" customHeight="1">
      <c r="F14" s="58" t="s">
        <v>58</v>
      </c>
    </row>
    <row r="15" spans="1:6" ht="21" customHeight="1">
      <c r="F15" s="58" t="s">
        <v>102</v>
      </c>
    </row>
    <row r="16" spans="1:6" ht="21" customHeight="1">
      <c r="F16" s="60" t="s">
        <v>74</v>
      </c>
    </row>
    <row r="17" spans="1:6" ht="21" customHeight="1"/>
    <row r="18" spans="1:6" ht="21" customHeight="1">
      <c r="A18" s="58" t="s">
        <v>61</v>
      </c>
    </row>
    <row r="19" spans="1:6" ht="21" customHeight="1"/>
    <row r="20" spans="1:6" ht="21" customHeight="1">
      <c r="B20" s="59" t="s">
        <v>59</v>
      </c>
      <c r="C20" s="58" t="s">
        <v>60</v>
      </c>
    </row>
    <row r="21" spans="1:6" ht="21" customHeight="1">
      <c r="B21" s="59" t="s">
        <v>62</v>
      </c>
      <c r="C21" s="58" t="s">
        <v>63</v>
      </c>
    </row>
    <row r="22" spans="1:6" ht="21" customHeight="1">
      <c r="F22" s="58" t="s">
        <v>64</v>
      </c>
    </row>
    <row r="23" spans="1:6" ht="21" customHeight="1">
      <c r="B23" s="59" t="s">
        <v>65</v>
      </c>
      <c r="C23" s="58" t="s">
        <v>83</v>
      </c>
      <c r="F23" s="58" t="s">
        <v>66</v>
      </c>
    </row>
    <row r="24" spans="1:6" ht="21" customHeight="1">
      <c r="B24" s="59" t="s">
        <v>67</v>
      </c>
      <c r="C24" s="58" t="s">
        <v>68</v>
      </c>
      <c r="F24" s="58" t="s">
        <v>84</v>
      </c>
    </row>
    <row r="27" spans="1:6">
      <c r="A27" s="61" t="s">
        <v>109</v>
      </c>
    </row>
    <row r="29" spans="1:6">
      <c r="B29" s="59" t="s">
        <v>100</v>
      </c>
      <c r="C29" s="58" t="s">
        <v>110</v>
      </c>
    </row>
    <row r="30" spans="1:6">
      <c r="C30" s="58" t="s">
        <v>111</v>
      </c>
    </row>
    <row r="32" spans="1:6">
      <c r="B32" s="59" t="s">
        <v>101</v>
      </c>
      <c r="C32" s="58" t="s">
        <v>103</v>
      </c>
    </row>
    <row r="34" spans="1:3">
      <c r="B34" s="59" t="s">
        <v>104</v>
      </c>
      <c r="C34" s="58" t="s">
        <v>112</v>
      </c>
    </row>
    <row r="35" spans="1:3">
      <c r="C35" s="58" t="s">
        <v>106</v>
      </c>
    </row>
    <row r="37" spans="1:3">
      <c r="B37" s="59" t="s">
        <v>105</v>
      </c>
      <c r="C37" s="58" t="s">
        <v>107</v>
      </c>
    </row>
    <row r="38" spans="1:3">
      <c r="C38" s="58" t="s">
        <v>108</v>
      </c>
    </row>
    <row r="40" spans="1:3">
      <c r="A40" s="61" t="s">
        <v>114</v>
      </c>
    </row>
    <row r="42" spans="1:3">
      <c r="B42" s="59" t="s">
        <v>115</v>
      </c>
      <c r="C42" s="58" t="s">
        <v>116</v>
      </c>
    </row>
    <row r="44" spans="1:3">
      <c r="B44" s="59" t="s">
        <v>117</v>
      </c>
      <c r="C44" s="58" t="s">
        <v>118</v>
      </c>
    </row>
  </sheetData>
  <phoneticPr fontId="4"/>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Y39"/>
  <sheetViews>
    <sheetView tabSelected="1" view="pageBreakPreview" zoomScaleNormal="100" zoomScaleSheetLayoutView="100" workbookViewId="0"/>
  </sheetViews>
  <sheetFormatPr defaultColWidth="8" defaultRowHeight="11.25"/>
  <cols>
    <col min="1" max="1" width="12.625" style="1" customWidth="1"/>
    <col min="2" max="2" width="3.875" style="1" customWidth="1"/>
    <col min="3" max="3" width="5" style="1" customWidth="1"/>
    <col min="4" max="5" width="6.625" style="1" customWidth="1"/>
    <col min="6" max="6" width="5.625" style="2" bestFit="1" customWidth="1"/>
    <col min="7" max="37" width="2.375" style="1" customWidth="1"/>
    <col min="38" max="38" width="3.875" style="1" customWidth="1"/>
    <col min="39" max="39" width="3.875" style="3" customWidth="1"/>
    <col min="40" max="44" width="4.25" style="1" customWidth="1"/>
    <col min="45" max="45" width="5.125" style="1" customWidth="1"/>
    <col min="46" max="48" width="4" style="4" customWidth="1"/>
    <col min="49" max="49" width="5.125" style="4" customWidth="1"/>
    <col min="50" max="50" width="7.375" style="1" customWidth="1"/>
    <col min="51" max="16384" width="8" style="1"/>
  </cols>
  <sheetData>
    <row r="2" spans="1:51" s="7" customFormat="1" ht="27" customHeight="1">
      <c r="A2" s="5"/>
      <c r="B2" s="5"/>
      <c r="C2" s="5"/>
      <c r="D2" s="5"/>
      <c r="E2" s="5"/>
      <c r="F2" s="6"/>
      <c r="J2" s="178">
        <f>G8</f>
        <v>44470</v>
      </c>
      <c r="K2" s="178"/>
      <c r="L2" s="178"/>
      <c r="M2" s="178"/>
      <c r="N2" s="178"/>
      <c r="O2" s="178"/>
      <c r="P2" s="178"/>
      <c r="Q2" s="178"/>
      <c r="R2" s="178"/>
      <c r="S2" s="178"/>
      <c r="T2" s="178"/>
      <c r="U2" s="178"/>
      <c r="V2" s="178"/>
      <c r="W2" s="178"/>
      <c r="X2" s="179" t="s">
        <v>3</v>
      </c>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row>
    <row r="3" spans="1:51" s="7" customFormat="1" ht="17.25" customHeight="1">
      <c r="A3" s="8"/>
      <c r="B3" s="8"/>
      <c r="C3" s="8"/>
      <c r="D3" s="8"/>
      <c r="E3" s="8"/>
      <c r="J3" s="9"/>
      <c r="K3" s="9"/>
      <c r="L3" s="9"/>
      <c r="M3" s="9"/>
      <c r="N3" s="9"/>
      <c r="O3" s="9"/>
      <c r="P3" s="9"/>
      <c r="Q3" s="9"/>
      <c r="R3" s="9"/>
      <c r="S3" s="9"/>
      <c r="T3" s="9"/>
      <c r="U3" s="10"/>
      <c r="V3" s="10"/>
      <c r="W3" s="10"/>
      <c r="X3" s="10"/>
      <c r="Y3" s="10"/>
      <c r="Z3" s="10"/>
      <c r="AA3" s="10"/>
      <c r="AB3" s="10"/>
      <c r="AC3" s="10"/>
      <c r="AD3" s="10"/>
      <c r="AE3" s="10"/>
      <c r="AF3" s="10"/>
      <c r="AG3" s="10"/>
      <c r="AH3" s="10"/>
      <c r="AI3" s="10"/>
      <c r="AJ3" s="10"/>
      <c r="AK3" s="11"/>
      <c r="AL3" s="12"/>
      <c r="AM3" s="13"/>
      <c r="AN3" s="11"/>
      <c r="AO3" s="11"/>
      <c r="AP3" s="11"/>
      <c r="AQ3" s="11"/>
      <c r="AR3" s="11"/>
      <c r="AS3" s="11"/>
      <c r="AT3" s="11"/>
      <c r="AU3" s="11"/>
      <c r="AV3" s="11"/>
      <c r="AW3" s="11"/>
      <c r="AX3" s="11"/>
    </row>
    <row r="4" spans="1:51" ht="14.25" customHeight="1">
      <c r="A4" s="228" t="s">
        <v>0</v>
      </c>
      <c r="B4" s="229"/>
      <c r="C4" s="235"/>
      <c r="D4" s="229" t="s">
        <v>85</v>
      </c>
      <c r="E4" s="229"/>
      <c r="F4" s="229"/>
      <c r="G4" s="229"/>
      <c r="H4" s="229"/>
      <c r="I4" s="229"/>
      <c r="J4" s="229"/>
      <c r="K4" s="229"/>
      <c r="L4" s="229"/>
      <c r="M4" s="229"/>
      <c r="N4" s="229"/>
      <c r="O4" s="234" t="s">
        <v>5</v>
      </c>
      <c r="P4" s="234"/>
      <c r="Q4" s="234"/>
      <c r="R4" s="234"/>
      <c r="S4" s="234"/>
      <c r="T4" s="234"/>
      <c r="U4" s="234"/>
      <c r="V4" s="240">
        <f>G8</f>
        <v>44470</v>
      </c>
      <c r="W4" s="240"/>
      <c r="X4" s="240"/>
      <c r="Y4" s="240"/>
      <c r="Z4" s="240"/>
      <c r="AA4" s="240"/>
      <c r="AB4" s="240"/>
      <c r="AC4" s="240"/>
      <c r="AD4" s="240"/>
      <c r="AE4" s="240"/>
      <c r="AF4" s="241" t="s">
        <v>4</v>
      </c>
      <c r="AG4" s="242"/>
      <c r="AH4" s="243"/>
      <c r="AI4" s="228" t="s">
        <v>69</v>
      </c>
      <c r="AJ4" s="235"/>
      <c r="AK4" s="228" t="s">
        <v>119</v>
      </c>
      <c r="AL4" s="229"/>
      <c r="AM4" s="229"/>
      <c r="AN4" s="229"/>
      <c r="AO4" s="229"/>
      <c r="AP4" s="229"/>
      <c r="AQ4" s="222" t="s">
        <v>70</v>
      </c>
      <c r="AR4" s="232" t="s">
        <v>71</v>
      </c>
      <c r="AS4" s="224"/>
      <c r="AT4" s="225"/>
      <c r="AU4" s="225"/>
      <c r="AV4" s="225"/>
      <c r="AW4" s="225"/>
      <c r="AX4" s="196" t="s">
        <v>72</v>
      </c>
    </row>
    <row r="5" spans="1:51" ht="14.25" customHeight="1">
      <c r="A5" s="230"/>
      <c r="B5" s="231"/>
      <c r="C5" s="236"/>
      <c r="D5" s="231"/>
      <c r="E5" s="231"/>
      <c r="F5" s="231"/>
      <c r="G5" s="231"/>
      <c r="H5" s="231"/>
      <c r="I5" s="231"/>
      <c r="J5" s="231"/>
      <c r="K5" s="231"/>
      <c r="L5" s="231"/>
      <c r="M5" s="231"/>
      <c r="N5" s="231"/>
      <c r="O5" s="234"/>
      <c r="P5" s="234"/>
      <c r="Q5" s="234"/>
      <c r="R5" s="234"/>
      <c r="S5" s="234"/>
      <c r="T5" s="234"/>
      <c r="U5" s="234"/>
      <c r="V5" s="240">
        <f>AK8</f>
        <v>44500</v>
      </c>
      <c r="W5" s="240"/>
      <c r="X5" s="240"/>
      <c r="Y5" s="240"/>
      <c r="Z5" s="240"/>
      <c r="AA5" s="240"/>
      <c r="AB5" s="240"/>
      <c r="AC5" s="240"/>
      <c r="AD5" s="240"/>
      <c r="AE5" s="240"/>
      <c r="AF5" s="241"/>
      <c r="AG5" s="242"/>
      <c r="AH5" s="243"/>
      <c r="AI5" s="230"/>
      <c r="AJ5" s="236"/>
      <c r="AK5" s="230"/>
      <c r="AL5" s="231"/>
      <c r="AM5" s="231"/>
      <c r="AN5" s="231"/>
      <c r="AO5" s="231"/>
      <c r="AP5" s="231"/>
      <c r="AQ5" s="223"/>
      <c r="AR5" s="233"/>
      <c r="AS5" s="226"/>
      <c r="AT5" s="227"/>
      <c r="AU5" s="227"/>
      <c r="AV5" s="227"/>
      <c r="AW5" s="227"/>
      <c r="AX5" s="197"/>
    </row>
    <row r="6" spans="1:51">
      <c r="A6" s="14"/>
      <c r="B6" s="14"/>
      <c r="C6" s="14"/>
      <c r="D6" s="14"/>
      <c r="E6" s="14"/>
      <c r="F6" s="15"/>
      <c r="G6" s="14"/>
      <c r="H6" s="14"/>
      <c r="I6" s="14"/>
      <c r="J6" s="14"/>
      <c r="K6" s="14"/>
      <c r="L6" s="14"/>
      <c r="M6" s="14"/>
      <c r="N6" s="14"/>
      <c r="O6" s="14"/>
      <c r="P6" s="14"/>
      <c r="Q6" s="14"/>
      <c r="R6" s="14"/>
      <c r="S6" s="14"/>
      <c r="T6" s="14"/>
      <c r="U6" s="14"/>
      <c r="V6" s="14"/>
      <c r="W6" s="14"/>
      <c r="X6" s="14"/>
      <c r="Y6" s="14"/>
      <c r="Z6" s="14"/>
      <c r="AA6" s="14"/>
      <c r="AB6" s="14"/>
      <c r="AC6" s="14"/>
      <c r="AD6" s="16"/>
      <c r="AE6" s="16"/>
      <c r="AF6" s="16"/>
      <c r="AG6" s="16"/>
      <c r="AH6" s="16"/>
      <c r="AI6" s="16"/>
      <c r="AJ6" s="16"/>
      <c r="AK6" s="16"/>
      <c r="AL6" s="14"/>
      <c r="AM6" s="17"/>
      <c r="AN6" s="14"/>
      <c r="AO6" s="14"/>
      <c r="AP6" s="14"/>
      <c r="AQ6" s="14"/>
      <c r="AR6" s="14"/>
      <c r="AS6" s="14"/>
      <c r="AT6" s="18"/>
      <c r="AU6" s="18"/>
      <c r="AV6" s="18"/>
      <c r="AW6" s="18"/>
      <c r="AX6" s="19"/>
    </row>
    <row r="7" spans="1:51" ht="17.25" customHeight="1">
      <c r="A7" s="237" t="s">
        <v>1</v>
      </c>
      <c r="B7" s="200" t="s">
        <v>6</v>
      </c>
      <c r="C7" s="205" t="s">
        <v>45</v>
      </c>
      <c r="D7" s="206"/>
      <c r="E7" s="211" t="s">
        <v>39</v>
      </c>
      <c r="F7" s="202"/>
      <c r="G7" s="187" t="s">
        <v>38</v>
      </c>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L7" s="187"/>
      <c r="AM7" s="189"/>
      <c r="AN7" s="186" t="s">
        <v>19</v>
      </c>
      <c r="AO7" s="187"/>
      <c r="AP7" s="187"/>
      <c r="AQ7" s="187"/>
      <c r="AR7" s="187"/>
      <c r="AS7" s="187"/>
      <c r="AT7" s="187"/>
      <c r="AU7" s="187"/>
      <c r="AV7" s="187"/>
      <c r="AW7" s="187"/>
      <c r="AX7" s="188"/>
      <c r="AY7" s="20"/>
    </row>
    <row r="8" spans="1:51" ht="13.5" customHeight="1">
      <c r="A8" s="238"/>
      <c r="B8" s="166"/>
      <c r="C8" s="207"/>
      <c r="D8" s="208"/>
      <c r="E8" s="212"/>
      <c r="F8" s="203"/>
      <c r="G8" s="21">
        <v>44470</v>
      </c>
      <c r="H8" s="22">
        <f>G8+1</f>
        <v>44471</v>
      </c>
      <c r="I8" s="22">
        <f t="shared" ref="I8:AH8" si="0">H8+1</f>
        <v>44472</v>
      </c>
      <c r="J8" s="22">
        <f t="shared" si="0"/>
        <v>44473</v>
      </c>
      <c r="K8" s="22">
        <f t="shared" si="0"/>
        <v>44474</v>
      </c>
      <c r="L8" s="22">
        <f t="shared" si="0"/>
        <v>44475</v>
      </c>
      <c r="M8" s="22">
        <f t="shared" si="0"/>
        <v>44476</v>
      </c>
      <c r="N8" s="22">
        <f t="shared" si="0"/>
        <v>44477</v>
      </c>
      <c r="O8" s="22">
        <f t="shared" si="0"/>
        <v>44478</v>
      </c>
      <c r="P8" s="22">
        <f t="shared" si="0"/>
        <v>44479</v>
      </c>
      <c r="Q8" s="22">
        <f t="shared" si="0"/>
        <v>44480</v>
      </c>
      <c r="R8" s="22">
        <f t="shared" si="0"/>
        <v>44481</v>
      </c>
      <c r="S8" s="22">
        <f t="shared" si="0"/>
        <v>44482</v>
      </c>
      <c r="T8" s="22">
        <f t="shared" si="0"/>
        <v>44483</v>
      </c>
      <c r="U8" s="22">
        <f t="shared" si="0"/>
        <v>44484</v>
      </c>
      <c r="V8" s="22">
        <f t="shared" si="0"/>
        <v>44485</v>
      </c>
      <c r="W8" s="22">
        <f t="shared" si="0"/>
        <v>44486</v>
      </c>
      <c r="X8" s="22">
        <f t="shared" si="0"/>
        <v>44487</v>
      </c>
      <c r="Y8" s="22">
        <f t="shared" si="0"/>
        <v>44488</v>
      </c>
      <c r="Z8" s="22">
        <f t="shared" si="0"/>
        <v>44489</v>
      </c>
      <c r="AA8" s="22">
        <f t="shared" si="0"/>
        <v>44490</v>
      </c>
      <c r="AB8" s="22">
        <f t="shared" si="0"/>
        <v>44491</v>
      </c>
      <c r="AC8" s="22">
        <f t="shared" si="0"/>
        <v>44492</v>
      </c>
      <c r="AD8" s="22">
        <f t="shared" si="0"/>
        <v>44493</v>
      </c>
      <c r="AE8" s="22">
        <f t="shared" si="0"/>
        <v>44494</v>
      </c>
      <c r="AF8" s="22">
        <f t="shared" si="0"/>
        <v>44495</v>
      </c>
      <c r="AG8" s="22">
        <f t="shared" si="0"/>
        <v>44496</v>
      </c>
      <c r="AH8" s="22">
        <f t="shared" si="0"/>
        <v>44497</v>
      </c>
      <c r="AI8" s="22">
        <f>AH8+1</f>
        <v>44498</v>
      </c>
      <c r="AJ8" s="22">
        <f>AI8+1</f>
        <v>44499</v>
      </c>
      <c r="AK8" s="22">
        <f>AJ8+1</f>
        <v>44500</v>
      </c>
      <c r="AL8" s="214" t="s">
        <v>15</v>
      </c>
      <c r="AM8" s="190" t="s">
        <v>21</v>
      </c>
      <c r="AN8" s="183" t="s">
        <v>36</v>
      </c>
      <c r="AO8" s="184"/>
      <c r="AP8" s="184"/>
      <c r="AQ8" s="184"/>
      <c r="AR8" s="184"/>
      <c r="AS8" s="185"/>
      <c r="AT8" s="192" t="s">
        <v>37</v>
      </c>
      <c r="AU8" s="193"/>
      <c r="AV8" s="193"/>
      <c r="AW8" s="193"/>
      <c r="AX8" s="216" t="s">
        <v>23</v>
      </c>
      <c r="AY8" s="198" t="s">
        <v>22</v>
      </c>
    </row>
    <row r="9" spans="1:51" ht="13.5" customHeight="1">
      <c r="A9" s="239"/>
      <c r="B9" s="201"/>
      <c r="C9" s="209"/>
      <c r="D9" s="210"/>
      <c r="E9" s="213"/>
      <c r="F9" s="204"/>
      <c r="G9" s="115" t="str">
        <f>CHOOSE(WEEKDAY(G8,1),"日","月","火","水","木","金","土")</f>
        <v>金</v>
      </c>
      <c r="H9" s="116" t="str">
        <f t="shared" ref="H9:AK9" si="1">CHOOSE(WEEKDAY(H8,1),"日","月","火","水","木","金","土")</f>
        <v>土</v>
      </c>
      <c r="I9" s="116" t="str">
        <f t="shared" si="1"/>
        <v>日</v>
      </c>
      <c r="J9" s="116" t="str">
        <f t="shared" si="1"/>
        <v>月</v>
      </c>
      <c r="K9" s="116" t="str">
        <f t="shared" si="1"/>
        <v>火</v>
      </c>
      <c r="L9" s="116" t="str">
        <f t="shared" si="1"/>
        <v>水</v>
      </c>
      <c r="M9" s="116" t="str">
        <f t="shared" si="1"/>
        <v>木</v>
      </c>
      <c r="N9" s="116" t="str">
        <f t="shared" si="1"/>
        <v>金</v>
      </c>
      <c r="O9" s="116" t="str">
        <f t="shared" si="1"/>
        <v>土</v>
      </c>
      <c r="P9" s="116" t="str">
        <f t="shared" si="1"/>
        <v>日</v>
      </c>
      <c r="Q9" s="116" t="str">
        <f t="shared" si="1"/>
        <v>月</v>
      </c>
      <c r="R9" s="116" t="str">
        <f t="shared" si="1"/>
        <v>火</v>
      </c>
      <c r="S9" s="116" t="str">
        <f t="shared" si="1"/>
        <v>水</v>
      </c>
      <c r="T9" s="116" t="str">
        <f t="shared" si="1"/>
        <v>木</v>
      </c>
      <c r="U9" s="116" t="str">
        <f>CHOOSE(WEEKDAY(U8,1),"日","月","火","水","木","金","土")</f>
        <v>金</v>
      </c>
      <c r="V9" s="116" t="str">
        <f t="shared" si="1"/>
        <v>土</v>
      </c>
      <c r="W9" s="116" t="str">
        <f t="shared" si="1"/>
        <v>日</v>
      </c>
      <c r="X9" s="116" t="str">
        <f t="shared" si="1"/>
        <v>月</v>
      </c>
      <c r="Y9" s="116" t="str">
        <f t="shared" si="1"/>
        <v>火</v>
      </c>
      <c r="Z9" s="116" t="str">
        <f t="shared" si="1"/>
        <v>水</v>
      </c>
      <c r="AA9" s="116" t="str">
        <f t="shared" si="1"/>
        <v>木</v>
      </c>
      <c r="AB9" s="116" t="str">
        <f t="shared" si="1"/>
        <v>金</v>
      </c>
      <c r="AC9" s="116" t="str">
        <f t="shared" si="1"/>
        <v>土</v>
      </c>
      <c r="AD9" s="116" t="str">
        <f t="shared" si="1"/>
        <v>日</v>
      </c>
      <c r="AE9" s="116" t="str">
        <f t="shared" si="1"/>
        <v>月</v>
      </c>
      <c r="AF9" s="116" t="str">
        <f t="shared" si="1"/>
        <v>火</v>
      </c>
      <c r="AG9" s="116" t="str">
        <f t="shared" si="1"/>
        <v>水</v>
      </c>
      <c r="AH9" s="116" t="str">
        <f t="shared" si="1"/>
        <v>木</v>
      </c>
      <c r="AI9" s="116" t="str">
        <f t="shared" si="1"/>
        <v>金</v>
      </c>
      <c r="AJ9" s="116" t="str">
        <f t="shared" si="1"/>
        <v>土</v>
      </c>
      <c r="AK9" s="116" t="str">
        <f t="shared" si="1"/>
        <v>日</v>
      </c>
      <c r="AL9" s="215"/>
      <c r="AM9" s="191"/>
      <c r="AN9" s="117" t="s">
        <v>33</v>
      </c>
      <c r="AO9" s="118" t="s">
        <v>34</v>
      </c>
      <c r="AP9" s="119" t="s">
        <v>87</v>
      </c>
      <c r="AQ9" s="118" t="s">
        <v>35</v>
      </c>
      <c r="AR9" s="120" t="s">
        <v>20</v>
      </c>
      <c r="AS9" s="121" t="s">
        <v>14</v>
      </c>
      <c r="AT9" s="122" t="s">
        <v>94</v>
      </c>
      <c r="AU9" s="123" t="s">
        <v>95</v>
      </c>
      <c r="AV9" s="123" t="s">
        <v>98</v>
      </c>
      <c r="AW9" s="124" t="s">
        <v>14</v>
      </c>
      <c r="AX9" s="217"/>
      <c r="AY9" s="199"/>
    </row>
    <row r="10" spans="1:51" ht="18.75" customHeight="1">
      <c r="A10" s="126" t="s">
        <v>99</v>
      </c>
      <c r="B10" s="166">
        <v>67</v>
      </c>
      <c r="C10" s="39" t="s">
        <v>16</v>
      </c>
      <c r="D10" s="28">
        <v>1111</v>
      </c>
      <c r="E10" s="163">
        <v>200000</v>
      </c>
      <c r="F10" s="27" t="s">
        <v>14</v>
      </c>
      <c r="G10" s="28">
        <v>1</v>
      </c>
      <c r="H10" s="29"/>
      <c r="I10" s="29"/>
      <c r="J10" s="29">
        <v>1</v>
      </c>
      <c r="K10" s="29">
        <v>1</v>
      </c>
      <c r="L10" s="29">
        <v>1</v>
      </c>
      <c r="M10" s="29">
        <v>1</v>
      </c>
      <c r="N10" s="29">
        <v>1</v>
      </c>
      <c r="O10" s="29"/>
      <c r="P10" s="29"/>
      <c r="Q10" s="29"/>
      <c r="R10" s="29">
        <v>1</v>
      </c>
      <c r="S10" s="29">
        <v>1</v>
      </c>
      <c r="T10" s="29">
        <v>1</v>
      </c>
      <c r="U10" s="29">
        <v>1</v>
      </c>
      <c r="V10" s="29"/>
      <c r="W10" s="29">
        <v>1</v>
      </c>
      <c r="X10" s="29">
        <v>1</v>
      </c>
      <c r="Y10" s="29">
        <v>1</v>
      </c>
      <c r="Z10" s="29">
        <v>1</v>
      </c>
      <c r="AA10" s="29">
        <v>1</v>
      </c>
      <c r="AB10" s="29">
        <v>1</v>
      </c>
      <c r="AC10" s="29"/>
      <c r="AD10" s="29"/>
      <c r="AE10" s="29"/>
      <c r="AF10" s="29"/>
      <c r="AG10" s="29">
        <v>1</v>
      </c>
      <c r="AH10" s="29">
        <v>1</v>
      </c>
      <c r="AI10" s="29">
        <v>1</v>
      </c>
      <c r="AJ10" s="29">
        <v>1</v>
      </c>
      <c r="AK10" s="30"/>
      <c r="AL10" s="31">
        <f>SUM(G10:AK10)</f>
        <v>20</v>
      </c>
      <c r="AM10" s="132">
        <f>SUM(G10:AK11)</f>
        <v>21</v>
      </c>
      <c r="AN10" s="135">
        <f>IF(A10="","",IF(D10="","未加入",IF(B10&lt;40,INT(E10*法定福利費!$C$3),IF(B10&lt;65,INT(E10*(法定福利費!$C$3+法定福利費!$C$4)),IF(B10&lt;75,INT(E10*(法定福利費!$C$3)),"対象外")))))</f>
        <v>10140</v>
      </c>
      <c r="AO10" s="129">
        <f>IF(A10="","",IF(D11="","未加入",IF(B10&lt;70,INT(E10*(法定福利費!$C$5)),"対象外")))</f>
        <v>18300</v>
      </c>
      <c r="AP10" s="129">
        <f>IF(A10="","",IF(D11="","未加入",IF(B10&lt;70,INT(E10*(法定福利費!$C$8)),"対象外")))</f>
        <v>680</v>
      </c>
      <c r="AQ10" s="129">
        <f>IF(A10="","",IF(D12="","未加入",IF(B10&lt;99,INT(E10*(法定福利費!$C$6)),"対象外")))</f>
        <v>1600</v>
      </c>
      <c r="AR10" s="181">
        <f>IF(A10="","",IF(OR(D10="",D11="",D12=""),SUM(AN10:AQ12),SUM(AN10:AQ12)))</f>
        <v>30720</v>
      </c>
      <c r="AS10" s="137">
        <f>IF(A10="","",IF(INT(AR10/22*AL10)&gt;SUM(AN10:AQ12),AR10,INT(AR10/22*AL10)))</f>
        <v>27927</v>
      </c>
      <c r="AT10" s="135" t="str">
        <f t="shared" ref="AT10" si="2">IF(A10="","",IF(E10="",IF(D10="","未加入",IF(B10&lt;75,INT(2000*40%*AL10),"対象外")),""))</f>
        <v/>
      </c>
      <c r="AU10" s="220" t="str">
        <f t="shared" ref="AU10" si="3">IF(A10="","",IF(E10="",IF(D11="","未加入",IF(B10&lt;70,INT(2000*55%*AL10),"対象外")),""))</f>
        <v/>
      </c>
      <c r="AV10" s="129" t="str">
        <f>IF(A10="","",IF(E10="",IF(D12="","未加入",IF(B10&lt;99,INT(2000*5%*AL10),"対象外")),""))</f>
        <v/>
      </c>
      <c r="AW10" s="150" t="str">
        <f t="shared" ref="AW10" si="4">IF(A10="","",IF(E10="",SUM(AT10:AV12),""))</f>
        <v/>
      </c>
      <c r="AX10" s="194">
        <f>IF(AS10&lt;=0,AW10,AS10)</f>
        <v>27927</v>
      </c>
      <c r="AY10" s="139">
        <f>AS10/AL10</f>
        <v>1396.35</v>
      </c>
    </row>
    <row r="11" spans="1:51" ht="19.5" customHeight="1">
      <c r="A11" s="126"/>
      <c r="B11" s="166"/>
      <c r="C11" s="32" t="s">
        <v>17</v>
      </c>
      <c r="D11" s="26">
        <v>1111</v>
      </c>
      <c r="E11" s="163"/>
      <c r="F11" s="33" t="s">
        <v>97</v>
      </c>
      <c r="G11" s="26"/>
      <c r="H11" s="34"/>
      <c r="I11" s="34"/>
      <c r="J11" s="34"/>
      <c r="K11" s="34"/>
      <c r="L11" s="34"/>
      <c r="M11" s="34"/>
      <c r="N11" s="34"/>
      <c r="O11" s="34"/>
      <c r="P11" s="34"/>
      <c r="Q11" s="34">
        <v>1</v>
      </c>
      <c r="R11" s="34"/>
      <c r="S11" s="34"/>
      <c r="T11" s="34"/>
      <c r="U11" s="34"/>
      <c r="V11" s="34"/>
      <c r="W11" s="34"/>
      <c r="X11" s="34"/>
      <c r="Y11" s="34"/>
      <c r="Z11" s="34"/>
      <c r="AA11" s="34"/>
      <c r="AB11" s="34"/>
      <c r="AC11" s="34"/>
      <c r="AD11" s="34"/>
      <c r="AE11" s="34"/>
      <c r="AF11" s="34"/>
      <c r="AG11" s="34"/>
      <c r="AH11" s="34"/>
      <c r="AI11" s="34"/>
      <c r="AJ11" s="34"/>
      <c r="AK11" s="34"/>
      <c r="AL11" s="35">
        <f>SUM(G11:AK11)</f>
        <v>1</v>
      </c>
      <c r="AM11" s="132"/>
      <c r="AN11" s="135"/>
      <c r="AO11" s="129"/>
      <c r="AP11" s="129"/>
      <c r="AQ11" s="129"/>
      <c r="AR11" s="181"/>
      <c r="AS11" s="137"/>
      <c r="AT11" s="135"/>
      <c r="AU11" s="220"/>
      <c r="AV11" s="129"/>
      <c r="AW11" s="150"/>
      <c r="AX11" s="194"/>
      <c r="AY11" s="137"/>
    </row>
    <row r="12" spans="1:51" ht="18.95" customHeight="1">
      <c r="A12" s="127"/>
      <c r="B12" s="167"/>
      <c r="C12" s="36" t="s">
        <v>18</v>
      </c>
      <c r="D12" s="23">
        <v>1234</v>
      </c>
      <c r="E12" s="164"/>
      <c r="F12" s="37" t="s">
        <v>24</v>
      </c>
      <c r="G12" s="23"/>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38"/>
      <c r="AM12" s="133"/>
      <c r="AN12" s="136"/>
      <c r="AO12" s="130"/>
      <c r="AP12" s="130"/>
      <c r="AQ12" s="130"/>
      <c r="AR12" s="182"/>
      <c r="AS12" s="138"/>
      <c r="AT12" s="136"/>
      <c r="AU12" s="221"/>
      <c r="AV12" s="130"/>
      <c r="AW12" s="151"/>
      <c r="AX12" s="195"/>
      <c r="AY12" s="138"/>
    </row>
    <row r="13" spans="1:51" ht="18.95" customHeight="1">
      <c r="A13" s="125" t="s">
        <v>40</v>
      </c>
      <c r="B13" s="166">
        <v>66</v>
      </c>
      <c r="C13" s="39" t="s">
        <v>16</v>
      </c>
      <c r="D13" s="42">
        <v>3333</v>
      </c>
      <c r="E13" s="140">
        <v>500000</v>
      </c>
      <c r="F13" s="27" t="s">
        <v>14</v>
      </c>
      <c r="G13" s="28">
        <v>1</v>
      </c>
      <c r="H13" s="29">
        <v>1</v>
      </c>
      <c r="I13" s="29">
        <v>1</v>
      </c>
      <c r="J13" s="29">
        <v>1</v>
      </c>
      <c r="K13" s="29"/>
      <c r="L13" s="29">
        <v>1</v>
      </c>
      <c r="M13" s="29">
        <v>1</v>
      </c>
      <c r="N13" s="29">
        <v>1</v>
      </c>
      <c r="O13" s="29"/>
      <c r="P13" s="29">
        <v>1</v>
      </c>
      <c r="Q13" s="29"/>
      <c r="R13" s="29"/>
      <c r="S13" s="29">
        <v>1</v>
      </c>
      <c r="T13" s="29"/>
      <c r="U13" s="29"/>
      <c r="V13" s="29"/>
      <c r="W13" s="29"/>
      <c r="X13" s="29"/>
      <c r="Y13" s="29"/>
      <c r="Z13" s="29"/>
      <c r="AA13" s="29"/>
      <c r="AB13" s="29"/>
      <c r="AC13" s="29"/>
      <c r="AD13" s="29"/>
      <c r="AE13" s="29"/>
      <c r="AF13" s="29"/>
      <c r="AG13" s="29"/>
      <c r="AH13" s="29"/>
      <c r="AI13" s="29"/>
      <c r="AJ13" s="29"/>
      <c r="AK13" s="30"/>
      <c r="AL13" s="41">
        <f>SUM(G13:AK13)</f>
        <v>9</v>
      </c>
      <c r="AM13" s="131">
        <f>SUM(G13:AK14)</f>
        <v>19</v>
      </c>
      <c r="AN13" s="134">
        <f>IF(A13="","",IF(D13="","未加入",IF(B13&lt;40,INT(E13*法定福利費!$C$3),IF(B13&lt;65,INT(E13*(法定福利費!$C$3+法定福利費!$C$4)),IF(B13&lt;75,INT(E13*(法定福利費!$C$3)),"対象外")))))</f>
        <v>25350</v>
      </c>
      <c r="AO13" s="128">
        <f>IF(A13="","",IF(D14="","未加入",IF(B13&lt;70,INT(E13*(法定福利費!$C$5)),"対象外")))</f>
        <v>45750</v>
      </c>
      <c r="AP13" s="128">
        <f>IF(A13="","",IF(D14="","未加入",IF(B13&lt;70,INT(E13*(法定福利費!$C$8)),"対象外")))</f>
        <v>1700</v>
      </c>
      <c r="AQ13" s="128">
        <f>IF(A13="","",IF(D15="","未加入",IF(B13&lt;99,INT(E13*(法定福利費!$C$6)),"対象外")))</f>
        <v>4000</v>
      </c>
      <c r="AR13" s="180">
        <f t="shared" ref="AR13" si="5">IF(A13="","",IF(OR(D13="",D14="",D15=""),SUM(AN13:AQ15),SUM(AN13:AQ15)))</f>
        <v>76800</v>
      </c>
      <c r="AS13" s="139">
        <f t="shared" ref="AS13" si="6">IF(A13="","",IF(INT(AR13/22*AL13)&gt;SUM(AN13:AQ15),AR13,INT(AR13/22*AL13)))</f>
        <v>31418</v>
      </c>
      <c r="AT13" s="134" t="str">
        <f t="shared" ref="AT13" si="7">IF(A13="","",IF(E13="",IF(D13="","未加入",IF(B13&lt;75,INT(2000*40%*AL13),"対象外")),""))</f>
        <v/>
      </c>
      <c r="AU13" s="219" t="str">
        <f t="shared" ref="AU13" si="8">IF(A13="","",IF(E13="",IF(D14="","未加入",IF(B13&lt;70,INT(2000*55%*AL13),"対象外")),""))</f>
        <v/>
      </c>
      <c r="AV13" s="128" t="str">
        <f>IF(A13="","",IF(E13="",IF(D15="","未加入",IF(B13&lt;99,INT(2000*5%*AL13),"対象外")),""))</f>
        <v/>
      </c>
      <c r="AW13" s="149" t="str">
        <f t="shared" ref="AW13" si="9">IF(A13="","",IF(E13="",SUM(AT13:AV15),""))</f>
        <v/>
      </c>
      <c r="AX13" s="218">
        <f>IF(AS13&lt;=0,AW13,AS13)</f>
        <v>31418</v>
      </c>
      <c r="AY13" s="137">
        <f>AS13/AL13</f>
        <v>3490.8888888888887</v>
      </c>
    </row>
    <row r="14" spans="1:51" ht="18.95" customHeight="1">
      <c r="A14" s="126"/>
      <c r="B14" s="166"/>
      <c r="C14" s="32" t="s">
        <v>17</v>
      </c>
      <c r="D14" s="26">
        <v>2222</v>
      </c>
      <c r="E14" s="141"/>
      <c r="F14" s="33" t="s">
        <v>97</v>
      </c>
      <c r="G14" s="26"/>
      <c r="H14" s="34"/>
      <c r="I14" s="34"/>
      <c r="J14" s="34"/>
      <c r="K14" s="34"/>
      <c r="L14" s="34"/>
      <c r="M14" s="34"/>
      <c r="N14" s="34"/>
      <c r="O14" s="34"/>
      <c r="P14" s="34"/>
      <c r="Q14" s="34"/>
      <c r="R14" s="34"/>
      <c r="S14" s="34"/>
      <c r="T14" s="34"/>
      <c r="U14" s="34">
        <v>1</v>
      </c>
      <c r="V14" s="34"/>
      <c r="W14" s="34">
        <v>1</v>
      </c>
      <c r="X14" s="34"/>
      <c r="Y14" s="34"/>
      <c r="Z14" s="34">
        <v>1</v>
      </c>
      <c r="AA14" s="34">
        <v>1</v>
      </c>
      <c r="AB14" s="34">
        <v>1</v>
      </c>
      <c r="AC14" s="34">
        <v>1</v>
      </c>
      <c r="AD14" s="34">
        <v>1</v>
      </c>
      <c r="AE14" s="34"/>
      <c r="AF14" s="34"/>
      <c r="AG14" s="34">
        <v>1</v>
      </c>
      <c r="AH14" s="34">
        <v>1</v>
      </c>
      <c r="AI14" s="34">
        <v>1</v>
      </c>
      <c r="AJ14" s="34"/>
      <c r="AK14" s="34"/>
      <c r="AL14" s="35">
        <f>SUM(G14:AK14)</f>
        <v>10</v>
      </c>
      <c r="AM14" s="132"/>
      <c r="AN14" s="135"/>
      <c r="AO14" s="129"/>
      <c r="AP14" s="129"/>
      <c r="AQ14" s="129"/>
      <c r="AR14" s="181"/>
      <c r="AS14" s="137"/>
      <c r="AT14" s="135"/>
      <c r="AU14" s="220"/>
      <c r="AV14" s="129"/>
      <c r="AW14" s="150"/>
      <c r="AX14" s="194"/>
      <c r="AY14" s="137"/>
    </row>
    <row r="15" spans="1:51" ht="18.95" customHeight="1">
      <c r="A15" s="127"/>
      <c r="B15" s="167"/>
      <c r="C15" s="36" t="s">
        <v>18</v>
      </c>
      <c r="D15" s="23">
        <v>1111</v>
      </c>
      <c r="E15" s="142"/>
      <c r="F15" s="37" t="s">
        <v>24</v>
      </c>
      <c r="G15" s="23"/>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38"/>
      <c r="AM15" s="133"/>
      <c r="AN15" s="136"/>
      <c r="AO15" s="130"/>
      <c r="AP15" s="130"/>
      <c r="AQ15" s="130"/>
      <c r="AR15" s="182"/>
      <c r="AS15" s="138"/>
      <c r="AT15" s="136"/>
      <c r="AU15" s="221"/>
      <c r="AV15" s="130"/>
      <c r="AW15" s="151"/>
      <c r="AX15" s="195"/>
      <c r="AY15" s="138"/>
    </row>
    <row r="16" spans="1:51" ht="18.75" customHeight="1">
      <c r="A16" s="125" t="s">
        <v>41</v>
      </c>
      <c r="B16" s="165">
        <v>45</v>
      </c>
      <c r="C16" s="25" t="s">
        <v>16</v>
      </c>
      <c r="D16" s="42"/>
      <c r="E16" s="162">
        <v>360000</v>
      </c>
      <c r="F16" s="43" t="s">
        <v>14</v>
      </c>
      <c r="G16" s="42">
        <v>1</v>
      </c>
      <c r="H16" s="40"/>
      <c r="I16" s="40"/>
      <c r="J16" s="40">
        <v>1</v>
      </c>
      <c r="K16" s="40">
        <v>1</v>
      </c>
      <c r="L16" s="40">
        <v>1</v>
      </c>
      <c r="M16" s="40">
        <v>1</v>
      </c>
      <c r="N16" s="40">
        <v>1</v>
      </c>
      <c r="O16" s="40"/>
      <c r="P16" s="40"/>
      <c r="Q16" s="40">
        <v>1</v>
      </c>
      <c r="R16" s="40">
        <v>1</v>
      </c>
      <c r="S16" s="40">
        <v>1</v>
      </c>
      <c r="T16" s="40">
        <v>1</v>
      </c>
      <c r="U16" s="40">
        <v>1</v>
      </c>
      <c r="V16" s="40"/>
      <c r="W16" s="40"/>
      <c r="X16" s="40">
        <v>1</v>
      </c>
      <c r="Y16" s="40">
        <v>1</v>
      </c>
      <c r="Z16" s="40">
        <v>1</v>
      </c>
      <c r="AA16" s="40">
        <v>1</v>
      </c>
      <c r="AB16" s="40">
        <v>1</v>
      </c>
      <c r="AC16" s="40"/>
      <c r="AD16" s="40"/>
      <c r="AE16" s="40">
        <v>1</v>
      </c>
      <c r="AF16" s="40">
        <v>1</v>
      </c>
      <c r="AG16" s="40">
        <v>1</v>
      </c>
      <c r="AH16" s="40">
        <v>1</v>
      </c>
      <c r="AI16" s="40">
        <v>1</v>
      </c>
      <c r="AJ16" s="40">
        <v>1</v>
      </c>
      <c r="AK16" s="44"/>
      <c r="AL16" s="41">
        <f>SUM(G16:AK16)</f>
        <v>22</v>
      </c>
      <c r="AM16" s="131">
        <f>SUM(G16:AK17)</f>
        <v>22</v>
      </c>
      <c r="AN16" s="134" t="str">
        <f>IF(A16="","",IF(D16="","未加入",IF(B16&lt;40,INT(E16*法定福利費!$C$3),IF(B16&lt;65,INT(E16*(法定福利費!$C$3+法定福利費!$C$4)),IF(B16&lt;75,INT(E16*(法定福利費!$C$3)),"対象外")))))</f>
        <v>未加入</v>
      </c>
      <c r="AO16" s="128" t="str">
        <f>IF(A16="","",IF(D17="","未加入",IF(B16&lt;70,INT(E16*(法定福利費!$C$5)),"対象外")))</f>
        <v>未加入</v>
      </c>
      <c r="AP16" s="128" t="str">
        <f>IF(A16="","",IF(D17="","未加入",IF(B16&lt;70,INT(E16*(法定福利費!$C$8)),"対象外")))</f>
        <v>未加入</v>
      </c>
      <c r="AQ16" s="128" t="str">
        <f>IF(A16="","",IF(D18="","未加入",IF(B16&lt;99,INT(E16*(法定福利費!$C$6)),"対象外")))</f>
        <v>未加入</v>
      </c>
      <c r="AR16" s="180">
        <f t="shared" ref="AR16" si="10">IF(A16="","",IF(OR(D16="",D17="",D18=""),SUM(AN16:AQ18),SUM(AN16:AQ18)))</f>
        <v>0</v>
      </c>
      <c r="AS16" s="139">
        <f t="shared" ref="AS16" si="11">IF(A16="","",IF(INT(AR16/22*AL16)&gt;SUM(AN16:AQ18),AR16,INT(AR16/22*AL16)))</f>
        <v>0</v>
      </c>
      <c r="AT16" s="134" t="str">
        <f t="shared" ref="AT16" si="12">IF(A16="","",IF(E16="",IF(D16="","未加入",IF(B16&lt;75,INT(2000*40%*AL16),"対象外")),""))</f>
        <v/>
      </c>
      <c r="AU16" s="219" t="str">
        <f t="shared" ref="AU16" si="13">IF(A16="","",IF(E16="",IF(D17="","未加入",IF(B16&lt;70,INT(2000*55%*AL16),"対象外")),""))</f>
        <v/>
      </c>
      <c r="AV16" s="128" t="str">
        <f t="shared" ref="AV16" si="14">IF(A16="","",IF(E16="",IF(D18="","未加入",IF(B16&lt;99,INT(2000*5%*AL16),"対象外")),""))</f>
        <v/>
      </c>
      <c r="AW16" s="149" t="str">
        <f t="shared" ref="AW16" si="15">IF(A16="","",IF(E16="",SUM(AT16:AV18),""))</f>
        <v/>
      </c>
      <c r="AX16" s="218" t="str">
        <f t="shared" ref="AX16" si="16">IF(AS16&lt;=0,AW16,AS16)</f>
        <v/>
      </c>
      <c r="AY16" s="139">
        <f>AS16/AL16</f>
        <v>0</v>
      </c>
    </row>
    <row r="17" spans="1:51" ht="18.95" customHeight="1">
      <c r="A17" s="126"/>
      <c r="B17" s="166"/>
      <c r="C17" s="32" t="s">
        <v>17</v>
      </c>
      <c r="D17" s="26"/>
      <c r="E17" s="163"/>
      <c r="F17" s="33" t="s">
        <v>97</v>
      </c>
      <c r="G17" s="26"/>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5">
        <f>SUM(G17:AK17)</f>
        <v>0</v>
      </c>
      <c r="AM17" s="132"/>
      <c r="AN17" s="135"/>
      <c r="AO17" s="129"/>
      <c r="AP17" s="129"/>
      <c r="AQ17" s="129"/>
      <c r="AR17" s="181"/>
      <c r="AS17" s="137"/>
      <c r="AT17" s="135"/>
      <c r="AU17" s="220"/>
      <c r="AV17" s="129"/>
      <c r="AW17" s="150"/>
      <c r="AX17" s="194"/>
      <c r="AY17" s="137"/>
    </row>
    <row r="18" spans="1:51" ht="18.95" customHeight="1">
      <c r="A18" s="127"/>
      <c r="B18" s="167"/>
      <c r="C18" s="36" t="s">
        <v>18</v>
      </c>
      <c r="D18" s="23"/>
      <c r="E18" s="164"/>
      <c r="F18" s="37" t="s">
        <v>24</v>
      </c>
      <c r="G18" s="23"/>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38"/>
      <c r="AM18" s="133"/>
      <c r="AN18" s="136"/>
      <c r="AO18" s="130"/>
      <c r="AP18" s="130"/>
      <c r="AQ18" s="130"/>
      <c r="AR18" s="182"/>
      <c r="AS18" s="138"/>
      <c r="AT18" s="136"/>
      <c r="AU18" s="221"/>
      <c r="AV18" s="130"/>
      <c r="AW18" s="151"/>
      <c r="AX18" s="195"/>
      <c r="AY18" s="138"/>
    </row>
    <row r="19" spans="1:51" ht="18.95" customHeight="1">
      <c r="A19" s="125" t="s">
        <v>42</v>
      </c>
      <c r="B19" s="165">
        <v>20</v>
      </c>
      <c r="C19" s="25" t="s">
        <v>16</v>
      </c>
      <c r="D19" s="42">
        <v>3333</v>
      </c>
      <c r="E19" s="162"/>
      <c r="F19" s="43" t="s">
        <v>14</v>
      </c>
      <c r="G19" s="42">
        <v>1</v>
      </c>
      <c r="H19" s="40"/>
      <c r="I19" s="40"/>
      <c r="J19" s="40">
        <v>1</v>
      </c>
      <c r="K19" s="40">
        <v>1</v>
      </c>
      <c r="L19" s="40">
        <v>1</v>
      </c>
      <c r="M19" s="40">
        <v>1</v>
      </c>
      <c r="N19" s="40">
        <v>1</v>
      </c>
      <c r="O19" s="40"/>
      <c r="P19" s="40"/>
      <c r="Q19" s="40">
        <v>1</v>
      </c>
      <c r="R19" s="40">
        <v>1</v>
      </c>
      <c r="S19" s="40">
        <v>1</v>
      </c>
      <c r="T19" s="40">
        <v>1</v>
      </c>
      <c r="U19" s="40">
        <v>1</v>
      </c>
      <c r="V19" s="40"/>
      <c r="W19" s="40"/>
      <c r="X19" s="40">
        <v>1</v>
      </c>
      <c r="Y19" s="40">
        <v>1</v>
      </c>
      <c r="Z19" s="40">
        <v>1</v>
      </c>
      <c r="AA19" s="40">
        <v>1</v>
      </c>
      <c r="AB19" s="40">
        <v>1</v>
      </c>
      <c r="AC19" s="40"/>
      <c r="AD19" s="40"/>
      <c r="AE19" s="40">
        <v>1</v>
      </c>
      <c r="AF19" s="40"/>
      <c r="AG19" s="40"/>
      <c r="AH19" s="40"/>
      <c r="AI19" s="40"/>
      <c r="AJ19" s="40"/>
      <c r="AK19" s="44"/>
      <c r="AL19" s="41">
        <f>SUM(G19:AK19)</f>
        <v>17</v>
      </c>
      <c r="AM19" s="131">
        <f>SUM(G19:AK20)</f>
        <v>20</v>
      </c>
      <c r="AN19" s="134">
        <f>IF(A19="","",IF(D19="","未加入",IF(B19&lt;40,INT(E19*法定福利費!$C$3),IF(B19&lt;65,INT(E19*(法定福利費!$C$3+法定福利費!$C$4)),IF(B19&lt;75,INT(E19*(法定福利費!$C$3)),"対象外")))))</f>
        <v>0</v>
      </c>
      <c r="AO19" s="128">
        <f>IF(A19="","",IF(D20="","未加入",IF(B19&lt;70,INT(E19*(法定福利費!$C$5)),"対象外")))</f>
        <v>0</v>
      </c>
      <c r="AP19" s="128">
        <f>IF(A19="","",IF(D20="","未加入",IF(B19&lt;70,INT(E19*(法定福利費!$C$8)),"対象外")))</f>
        <v>0</v>
      </c>
      <c r="AQ19" s="128">
        <f>IF(A19="","",IF(D21="","未加入",IF(B19&lt;99,INT(E19*(法定福利費!$C$6)),"対象外")))</f>
        <v>0</v>
      </c>
      <c r="AR19" s="180">
        <f t="shared" ref="AR19" si="17">IF(A19="","",IF(OR(D19="",D20="",D21=""),SUM(AN19:AQ21),SUM(AN19:AQ21)))</f>
        <v>0</v>
      </c>
      <c r="AS19" s="139">
        <f t="shared" ref="AS19" si="18">IF(A19="","",IF(INT(AR19/22*AL19)&gt;SUM(AN19:AQ21),AR19,INT(AR19/22*AL19)))</f>
        <v>0</v>
      </c>
      <c r="AT19" s="134">
        <f t="shared" ref="AT19" si="19">IF(A19="","",IF(E19="",IF(D19="","未加入",IF(B19&lt;75,INT(2000*40%*AL19),"対象外")),""))</f>
        <v>13600</v>
      </c>
      <c r="AU19" s="219">
        <f t="shared" ref="AU19" si="20">IF(A19="","",IF(E19="",IF(D20="","未加入",IF(B19&lt;70,INT(2000*55%*AL19),"対象外")),""))</f>
        <v>18700</v>
      </c>
      <c r="AV19" s="128">
        <f t="shared" ref="AV19" si="21">IF(A19="","",IF(E19="",IF(D21="","未加入",IF(B19&lt;99,INT(2000*5%*AL19),"対象外")),""))</f>
        <v>1700</v>
      </c>
      <c r="AW19" s="149">
        <f t="shared" ref="AW19" si="22">IF(A19="","",IF(E19="",SUM(AT19:AV21),""))</f>
        <v>34000</v>
      </c>
      <c r="AX19" s="218">
        <f t="shared" ref="AX19" si="23">IF(AS19&lt;=0,AW19,AS19)</f>
        <v>34000</v>
      </c>
      <c r="AY19" s="139">
        <f>AS19/AL19</f>
        <v>0</v>
      </c>
    </row>
    <row r="20" spans="1:51" ht="18.95" customHeight="1">
      <c r="A20" s="126"/>
      <c r="B20" s="166"/>
      <c r="C20" s="32" t="s">
        <v>17</v>
      </c>
      <c r="D20" s="26">
        <v>2222</v>
      </c>
      <c r="E20" s="163"/>
      <c r="F20" s="33" t="s">
        <v>97</v>
      </c>
      <c r="G20" s="26"/>
      <c r="H20" s="34"/>
      <c r="I20" s="34"/>
      <c r="J20" s="34"/>
      <c r="K20" s="34"/>
      <c r="L20" s="34"/>
      <c r="M20" s="34"/>
      <c r="N20" s="34"/>
      <c r="O20" s="34">
        <v>1</v>
      </c>
      <c r="P20" s="34">
        <v>1</v>
      </c>
      <c r="Q20" s="34"/>
      <c r="R20" s="34"/>
      <c r="S20" s="34"/>
      <c r="T20" s="34"/>
      <c r="U20" s="34"/>
      <c r="V20" s="34"/>
      <c r="W20" s="34"/>
      <c r="X20" s="34"/>
      <c r="Y20" s="34"/>
      <c r="Z20" s="34"/>
      <c r="AA20" s="34"/>
      <c r="AB20" s="34"/>
      <c r="AC20" s="34">
        <v>1</v>
      </c>
      <c r="AD20" s="34"/>
      <c r="AE20" s="34"/>
      <c r="AF20" s="34"/>
      <c r="AG20" s="34"/>
      <c r="AH20" s="34"/>
      <c r="AI20" s="34"/>
      <c r="AJ20" s="34"/>
      <c r="AK20" s="34"/>
      <c r="AL20" s="35">
        <f>SUM(G20:AK20)</f>
        <v>3</v>
      </c>
      <c r="AM20" s="132"/>
      <c r="AN20" s="135"/>
      <c r="AO20" s="129"/>
      <c r="AP20" s="129"/>
      <c r="AQ20" s="129"/>
      <c r="AR20" s="181"/>
      <c r="AS20" s="137"/>
      <c r="AT20" s="135"/>
      <c r="AU20" s="220"/>
      <c r="AV20" s="129"/>
      <c r="AW20" s="150"/>
      <c r="AX20" s="194"/>
      <c r="AY20" s="137"/>
    </row>
    <row r="21" spans="1:51" ht="18.95" customHeight="1">
      <c r="A21" s="127"/>
      <c r="B21" s="167"/>
      <c r="C21" s="36" t="s">
        <v>18</v>
      </c>
      <c r="D21" s="23">
        <v>1111</v>
      </c>
      <c r="E21" s="164"/>
      <c r="F21" s="37" t="s">
        <v>24</v>
      </c>
      <c r="G21" s="23"/>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38"/>
      <c r="AM21" s="133"/>
      <c r="AN21" s="136"/>
      <c r="AO21" s="130"/>
      <c r="AP21" s="130"/>
      <c r="AQ21" s="130"/>
      <c r="AR21" s="182"/>
      <c r="AS21" s="138"/>
      <c r="AT21" s="136"/>
      <c r="AU21" s="221"/>
      <c r="AV21" s="130"/>
      <c r="AW21" s="151"/>
      <c r="AX21" s="195"/>
      <c r="AY21" s="138"/>
    </row>
    <row r="22" spans="1:51" ht="18.95" customHeight="1">
      <c r="A22" s="125" t="s">
        <v>43</v>
      </c>
      <c r="B22" s="165">
        <v>75</v>
      </c>
      <c r="C22" s="25" t="s">
        <v>16</v>
      </c>
      <c r="D22" s="42"/>
      <c r="E22" s="162">
        <v>250000</v>
      </c>
      <c r="F22" s="43" t="s">
        <v>14</v>
      </c>
      <c r="G22" s="42">
        <v>1</v>
      </c>
      <c r="H22" s="40"/>
      <c r="I22" s="40">
        <v>1</v>
      </c>
      <c r="J22" s="40">
        <v>1</v>
      </c>
      <c r="K22" s="40">
        <v>1</v>
      </c>
      <c r="L22" s="40">
        <v>1</v>
      </c>
      <c r="M22" s="40">
        <v>1</v>
      </c>
      <c r="N22" s="40">
        <v>1</v>
      </c>
      <c r="O22" s="40"/>
      <c r="P22" s="40">
        <v>1</v>
      </c>
      <c r="Q22" s="40">
        <v>1</v>
      </c>
      <c r="R22" s="40">
        <v>1</v>
      </c>
      <c r="S22" s="40">
        <v>1</v>
      </c>
      <c r="T22" s="40">
        <v>1</v>
      </c>
      <c r="U22" s="40"/>
      <c r="V22" s="40"/>
      <c r="W22" s="40">
        <v>1</v>
      </c>
      <c r="X22" s="40">
        <v>1</v>
      </c>
      <c r="Y22" s="40">
        <v>1</v>
      </c>
      <c r="Z22" s="40">
        <v>1</v>
      </c>
      <c r="AA22" s="40">
        <v>1</v>
      </c>
      <c r="AB22" s="40">
        <v>1</v>
      </c>
      <c r="AC22" s="40"/>
      <c r="AD22" s="40">
        <v>1</v>
      </c>
      <c r="AE22" s="40">
        <v>1</v>
      </c>
      <c r="AF22" s="40">
        <v>1</v>
      </c>
      <c r="AG22" s="40">
        <v>1</v>
      </c>
      <c r="AH22" s="40">
        <v>1</v>
      </c>
      <c r="AI22" s="40"/>
      <c r="AJ22" s="40"/>
      <c r="AK22" s="44"/>
      <c r="AL22" s="41">
        <f>SUM(G22:AK22)</f>
        <v>23</v>
      </c>
      <c r="AM22" s="131">
        <f>SUM(G22:AK23)</f>
        <v>23</v>
      </c>
      <c r="AN22" s="134" t="str">
        <f>IF(A22="","",IF(D22="","未加入",IF(B22&lt;40,INT(E22*法定福利費!$C$3),IF(B22&lt;65,INT(E22*(法定福利費!$C$3+法定福利費!$C$4)),IF(B22&lt;75,INT(E22*(法定福利費!$C$3)),"対象外")))))</f>
        <v>未加入</v>
      </c>
      <c r="AO22" s="128" t="str">
        <f>IF(A22="","",IF(D23="","未加入",IF(B22&lt;70,INT(E22*(法定福利費!$C$5)),"対象外")))</f>
        <v>未加入</v>
      </c>
      <c r="AP22" s="128" t="str">
        <f>IF(A22="","",IF(D23="","未加入",IF(B22&lt;70,INT(E22*(法定福利費!$C$8)),"対象外")))</f>
        <v>未加入</v>
      </c>
      <c r="AQ22" s="128">
        <f>IF(A22="","",IF(D24="","未加入",IF(B22&lt;99,INT(E22*(法定福利費!$C$6)),"対象外")))</f>
        <v>2000</v>
      </c>
      <c r="AR22" s="180">
        <f t="shared" ref="AR22" si="24">IF(A22="","",IF(OR(D22="",D23="",D24=""),SUM(AN22:AQ24),SUM(AN22:AQ24)))</f>
        <v>2000</v>
      </c>
      <c r="AS22" s="139">
        <f t="shared" ref="AS22" si="25">IF(A22="","",IF(INT(AR22/22*AL22)&gt;SUM(AN22:AQ24),AR22,INT(AR22/22*AL22)))</f>
        <v>2000</v>
      </c>
      <c r="AT22" s="134" t="str">
        <f t="shared" ref="AT22" si="26">IF(A22="","",IF(E22="",IF(D22="","未加入",IF(B22&lt;75,INT(2000*40%*AL22),"対象外")),""))</f>
        <v/>
      </c>
      <c r="AU22" s="219" t="str">
        <f t="shared" ref="AU22" si="27">IF(A22="","",IF(E22="",IF(D23="","未加入",IF(B22&lt;70,INT(2000*55%*AL22),"対象外")),""))</f>
        <v/>
      </c>
      <c r="AV22" s="128" t="str">
        <f t="shared" ref="AV22" si="28">IF(A22="","",IF(E22="",IF(D24="","未加入",IF(B22&lt;99,INT(2000*5%*AL22),"対象外")),""))</f>
        <v/>
      </c>
      <c r="AW22" s="149" t="str">
        <f t="shared" ref="AW22" si="29">IF(A22="","",IF(E22="",SUM(AT22:AV24),""))</f>
        <v/>
      </c>
      <c r="AX22" s="218">
        <f t="shared" ref="AX22" si="30">IF(AS22&lt;=0,AW22,AS22)</f>
        <v>2000</v>
      </c>
      <c r="AY22" s="139">
        <f>AS22/AL22</f>
        <v>86.956521739130437</v>
      </c>
    </row>
    <row r="23" spans="1:51" ht="18.95" customHeight="1">
      <c r="A23" s="126"/>
      <c r="B23" s="166"/>
      <c r="C23" s="32" t="s">
        <v>17</v>
      </c>
      <c r="D23" s="26"/>
      <c r="E23" s="163"/>
      <c r="F23" s="33" t="s">
        <v>97</v>
      </c>
      <c r="G23" s="26"/>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5">
        <f>SUM(G23:AK23)</f>
        <v>0</v>
      </c>
      <c r="AM23" s="132"/>
      <c r="AN23" s="135"/>
      <c r="AO23" s="129"/>
      <c r="AP23" s="129"/>
      <c r="AQ23" s="129"/>
      <c r="AR23" s="181"/>
      <c r="AS23" s="137"/>
      <c r="AT23" s="135"/>
      <c r="AU23" s="220"/>
      <c r="AV23" s="129"/>
      <c r="AW23" s="150"/>
      <c r="AX23" s="194"/>
      <c r="AY23" s="137"/>
    </row>
    <row r="24" spans="1:51" ht="18.95" customHeight="1">
      <c r="A24" s="127" t="s">
        <v>86</v>
      </c>
      <c r="B24" s="167"/>
      <c r="C24" s="36" t="s">
        <v>18</v>
      </c>
      <c r="D24" s="23">
        <v>1111</v>
      </c>
      <c r="E24" s="164"/>
      <c r="F24" s="37" t="s">
        <v>24</v>
      </c>
      <c r="G24" s="23"/>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38"/>
      <c r="AM24" s="133"/>
      <c r="AN24" s="136"/>
      <c r="AO24" s="130"/>
      <c r="AP24" s="130"/>
      <c r="AQ24" s="130"/>
      <c r="AR24" s="182"/>
      <c r="AS24" s="138"/>
      <c r="AT24" s="136"/>
      <c r="AU24" s="221"/>
      <c r="AV24" s="130"/>
      <c r="AW24" s="151"/>
      <c r="AX24" s="195"/>
      <c r="AY24" s="138"/>
    </row>
    <row r="25" spans="1:51" ht="18.95" customHeight="1">
      <c r="A25" s="125" t="s">
        <v>44</v>
      </c>
      <c r="B25" s="165">
        <v>71</v>
      </c>
      <c r="C25" s="25" t="s">
        <v>16</v>
      </c>
      <c r="D25" s="42">
        <v>5555</v>
      </c>
      <c r="E25" s="162">
        <v>340000</v>
      </c>
      <c r="F25" s="43" t="s">
        <v>14</v>
      </c>
      <c r="G25" s="42">
        <v>1</v>
      </c>
      <c r="H25" s="40"/>
      <c r="I25" s="40">
        <v>1</v>
      </c>
      <c r="J25" s="40">
        <v>1</v>
      </c>
      <c r="K25" s="40">
        <v>1</v>
      </c>
      <c r="L25" s="40">
        <v>1</v>
      </c>
      <c r="M25" s="40">
        <v>1</v>
      </c>
      <c r="N25" s="40">
        <v>1</v>
      </c>
      <c r="O25" s="40"/>
      <c r="P25" s="40">
        <v>1</v>
      </c>
      <c r="Q25" s="40">
        <v>1</v>
      </c>
      <c r="R25" s="40">
        <v>1</v>
      </c>
      <c r="S25" s="40">
        <v>1</v>
      </c>
      <c r="T25" s="40">
        <v>1</v>
      </c>
      <c r="U25" s="40"/>
      <c r="V25" s="40"/>
      <c r="W25" s="40">
        <v>1</v>
      </c>
      <c r="X25" s="40">
        <v>1</v>
      </c>
      <c r="Y25" s="40">
        <v>1</v>
      </c>
      <c r="Z25" s="40">
        <v>1</v>
      </c>
      <c r="AA25" s="40">
        <v>1</v>
      </c>
      <c r="AB25" s="40">
        <v>1</v>
      </c>
      <c r="AC25" s="40"/>
      <c r="AD25" s="40">
        <v>1</v>
      </c>
      <c r="AE25" s="40">
        <v>1</v>
      </c>
      <c r="AF25" s="40">
        <v>1</v>
      </c>
      <c r="AG25" s="40">
        <v>1</v>
      </c>
      <c r="AH25" s="40">
        <v>1</v>
      </c>
      <c r="AI25" s="40"/>
      <c r="AJ25" s="40"/>
      <c r="AK25" s="44"/>
      <c r="AL25" s="41">
        <f>SUM(G25:AK25)</f>
        <v>23</v>
      </c>
      <c r="AM25" s="131">
        <f>SUM(G25:AK26)</f>
        <v>25</v>
      </c>
      <c r="AN25" s="134">
        <f>IF(A25="","",IF(D25="","未加入",IF(B25&lt;40,INT(E25*法定福利費!$C$3),IF(B25&lt;65,INT(E25*(法定福利費!$C$3+法定福利費!$C$4)),IF(B25&lt;75,INT(E25*(法定福利費!$C$3)),"対象外")))))</f>
        <v>17238</v>
      </c>
      <c r="AO25" s="128" t="str">
        <f>IF(A25="","",IF(D26="","未加入",IF(B25&lt;70,INT(E25*(法定福利費!$C$5)),"対象外")))</f>
        <v>未加入</v>
      </c>
      <c r="AP25" s="128" t="str">
        <f>IF(A25="","",IF(D26="","未加入",IF(B25&lt;70,INT(E25*(法定福利費!$C$8)),"対象外")))</f>
        <v>未加入</v>
      </c>
      <c r="AQ25" s="128">
        <f>IF(A25="","",IF(D27="","未加入",IF(B25&lt;99,INT(E25*(法定福利費!$C$6)),"対象外")))</f>
        <v>2720</v>
      </c>
      <c r="AR25" s="180">
        <f t="shared" ref="AR25" si="31">IF(A25="","",IF(OR(D25="",D26="",D27=""),SUM(AN25:AQ27),SUM(AN25:AQ27)))</f>
        <v>19958</v>
      </c>
      <c r="AS25" s="139">
        <f t="shared" ref="AS25" si="32">IF(A25="","",IF(INT(AR25/22*AL25)&gt;SUM(AN25:AQ27),AR25,INT(AR25/22*AL25)))</f>
        <v>19958</v>
      </c>
      <c r="AT25" s="134" t="str">
        <f t="shared" ref="AT25" si="33">IF(A25="","",IF(E25="",IF(D25="","未加入",IF(B25&lt;75,INT(2000*40%*AL25),"対象外")),""))</f>
        <v/>
      </c>
      <c r="AU25" s="219" t="str">
        <f t="shared" ref="AU25" si="34">IF(A25="","",IF(E25="",IF(D26="","未加入",IF(B25&lt;70,INT(2000*55%*AL25),"対象外")),""))</f>
        <v/>
      </c>
      <c r="AV25" s="128" t="str">
        <f t="shared" ref="AV25" si="35">IF(A25="","",IF(E25="",IF(D27="","未加入",IF(B25&lt;99,INT(2000*5%*AL25),"対象外")),""))</f>
        <v/>
      </c>
      <c r="AW25" s="149" t="str">
        <f t="shared" ref="AW25" si="36">IF(A25="","",IF(E25="",SUM(AT25:AV27),""))</f>
        <v/>
      </c>
      <c r="AX25" s="218">
        <f t="shared" ref="AX25" si="37">IF(AS25&lt;=0,AW25,AS25)</f>
        <v>19958</v>
      </c>
      <c r="AY25" s="139">
        <f>AS25/AL25</f>
        <v>867.73913043478262</v>
      </c>
    </row>
    <row r="26" spans="1:51" ht="18.95" customHeight="1">
      <c r="A26" s="126"/>
      <c r="B26" s="166"/>
      <c r="C26" s="32" t="s">
        <v>17</v>
      </c>
      <c r="D26" s="26"/>
      <c r="E26" s="163"/>
      <c r="F26" s="33" t="s">
        <v>97</v>
      </c>
      <c r="G26" s="26"/>
      <c r="H26" s="34"/>
      <c r="I26" s="34"/>
      <c r="J26" s="34"/>
      <c r="K26" s="34"/>
      <c r="L26" s="34"/>
      <c r="M26" s="34"/>
      <c r="N26" s="34"/>
      <c r="O26" s="34"/>
      <c r="P26" s="34"/>
      <c r="Q26" s="34"/>
      <c r="R26" s="34"/>
      <c r="S26" s="34"/>
      <c r="T26" s="34"/>
      <c r="U26" s="34">
        <v>1</v>
      </c>
      <c r="V26" s="34"/>
      <c r="W26" s="34"/>
      <c r="X26" s="34"/>
      <c r="Y26" s="34"/>
      <c r="Z26" s="34"/>
      <c r="AA26" s="34"/>
      <c r="AB26" s="34"/>
      <c r="AC26" s="34"/>
      <c r="AD26" s="34"/>
      <c r="AE26" s="34"/>
      <c r="AF26" s="34"/>
      <c r="AG26" s="34"/>
      <c r="AH26" s="34"/>
      <c r="AI26" s="34">
        <v>1</v>
      </c>
      <c r="AJ26" s="34"/>
      <c r="AK26" s="34"/>
      <c r="AL26" s="35">
        <f>SUM(G26:AK26)</f>
        <v>2</v>
      </c>
      <c r="AM26" s="132"/>
      <c r="AN26" s="135"/>
      <c r="AO26" s="129"/>
      <c r="AP26" s="129"/>
      <c r="AQ26" s="129"/>
      <c r="AR26" s="181"/>
      <c r="AS26" s="137"/>
      <c r="AT26" s="135"/>
      <c r="AU26" s="220"/>
      <c r="AV26" s="129"/>
      <c r="AW26" s="150"/>
      <c r="AX26" s="194"/>
      <c r="AY26" s="137"/>
    </row>
    <row r="27" spans="1:51" ht="18.95" customHeight="1">
      <c r="A27" s="127" t="s">
        <v>86</v>
      </c>
      <c r="B27" s="167"/>
      <c r="C27" s="36" t="s">
        <v>18</v>
      </c>
      <c r="D27" s="23">
        <v>1111</v>
      </c>
      <c r="E27" s="164"/>
      <c r="F27" s="37" t="s">
        <v>24</v>
      </c>
      <c r="G27" s="23"/>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38"/>
      <c r="AM27" s="133"/>
      <c r="AN27" s="136"/>
      <c r="AO27" s="130"/>
      <c r="AP27" s="130"/>
      <c r="AQ27" s="130"/>
      <c r="AR27" s="182"/>
      <c r="AS27" s="138"/>
      <c r="AT27" s="136"/>
      <c r="AU27" s="221"/>
      <c r="AV27" s="130"/>
      <c r="AW27" s="151"/>
      <c r="AX27" s="195"/>
      <c r="AY27" s="138"/>
    </row>
    <row r="28" spans="1:51" ht="18.95" customHeight="1">
      <c r="A28" s="125" t="s">
        <v>89</v>
      </c>
      <c r="B28" s="165">
        <v>65</v>
      </c>
      <c r="C28" s="25" t="s">
        <v>16</v>
      </c>
      <c r="D28" s="42">
        <v>5555</v>
      </c>
      <c r="E28" s="162"/>
      <c r="F28" s="43" t="s">
        <v>14</v>
      </c>
      <c r="G28" s="42">
        <v>1</v>
      </c>
      <c r="H28" s="40"/>
      <c r="I28" s="40">
        <v>1</v>
      </c>
      <c r="J28" s="40">
        <v>1</v>
      </c>
      <c r="K28" s="40">
        <v>1</v>
      </c>
      <c r="L28" s="40">
        <v>1</v>
      </c>
      <c r="M28" s="40">
        <v>1</v>
      </c>
      <c r="N28" s="40">
        <v>1</v>
      </c>
      <c r="O28" s="40"/>
      <c r="P28" s="40">
        <v>1</v>
      </c>
      <c r="Q28" s="40">
        <v>1</v>
      </c>
      <c r="R28" s="40">
        <v>1</v>
      </c>
      <c r="S28" s="40">
        <v>1</v>
      </c>
      <c r="T28" s="40">
        <v>1</v>
      </c>
      <c r="U28" s="40"/>
      <c r="V28" s="40"/>
      <c r="W28" s="40">
        <v>1</v>
      </c>
      <c r="X28" s="40">
        <v>1</v>
      </c>
      <c r="Y28" s="40">
        <v>1</v>
      </c>
      <c r="Z28" s="40">
        <v>1</v>
      </c>
      <c r="AA28" s="40">
        <v>1</v>
      </c>
      <c r="AB28" s="40">
        <v>1</v>
      </c>
      <c r="AC28" s="40"/>
      <c r="AD28" s="40">
        <v>1</v>
      </c>
      <c r="AE28" s="40">
        <v>1</v>
      </c>
      <c r="AF28" s="40">
        <v>1</v>
      </c>
      <c r="AG28" s="40">
        <v>1</v>
      </c>
      <c r="AH28" s="40">
        <v>1</v>
      </c>
      <c r="AI28" s="40"/>
      <c r="AJ28" s="40"/>
      <c r="AK28" s="44"/>
      <c r="AL28" s="41">
        <f>SUM(G28:AK28)</f>
        <v>23</v>
      </c>
      <c r="AM28" s="131">
        <f>SUM(G28:AK29)</f>
        <v>25</v>
      </c>
      <c r="AN28" s="134">
        <f>IF(A28="","",IF(D28="","未加入",IF(B28&lt;40,INT(E28*法定福利費!$C$3),IF(B28&lt;65,INT(E28*(法定福利費!$C$3+法定福利費!$C$4)),IF(B28&lt;75,INT(E28*(法定福利費!$C$3)),"対象外")))))</f>
        <v>0</v>
      </c>
      <c r="AO28" s="128">
        <f>IF(A28="","",IF(D29="","未加入",IF(B28&lt;70,INT(E28*(法定福利費!$C$5)),"対象外")))</f>
        <v>0</v>
      </c>
      <c r="AP28" s="128">
        <f>IF(A28="","",IF(D29="","未加入",IF(B28&lt;70,INT(E28*(法定福利費!$C$8)),"対象外")))</f>
        <v>0</v>
      </c>
      <c r="AQ28" s="128">
        <f>IF(A28="","",IF(D30="","未加入",IF(B28&lt;99,INT(E28*(法定福利費!$C$6)),"対象外")))</f>
        <v>0</v>
      </c>
      <c r="AR28" s="180">
        <f t="shared" ref="AR28" si="38">IF(A28="","",IF(OR(D28="",D29="",D30=""),SUM(AN28:AQ30),SUM(AN28:AQ30)))</f>
        <v>0</v>
      </c>
      <c r="AS28" s="139">
        <f t="shared" ref="AS28" si="39">IF(A28="","",IF(INT(AR28/22*AL28)&gt;SUM(AN28:AQ30),AR28,INT(AR28/22*AL28)))</f>
        <v>0</v>
      </c>
      <c r="AT28" s="134">
        <f t="shared" ref="AT28" si="40">IF(A28="","",IF(E28="",IF(D28="","未加入",IF(B28&lt;75,INT(2000*40%*AL28),"対象外")),""))</f>
        <v>18400</v>
      </c>
      <c r="AU28" s="219">
        <f t="shared" ref="AU28" si="41">IF(A28="","",IF(E28="",IF(D29="","未加入",IF(B28&lt;70,INT(2000*55%*AL28),"対象外")),""))</f>
        <v>25300</v>
      </c>
      <c r="AV28" s="128">
        <f t="shared" ref="AV28" si="42">IF(A28="","",IF(E28="",IF(D30="","未加入",IF(B28&lt;99,INT(2000*5%*AL28),"対象外")),""))</f>
        <v>2300</v>
      </c>
      <c r="AW28" s="149">
        <f t="shared" ref="AW28" si="43">IF(A28="","",IF(E28="",SUM(AT28:AV30),""))</f>
        <v>46000</v>
      </c>
      <c r="AX28" s="218">
        <f t="shared" ref="AX28" si="44">IF(AS28&lt;=0,AW28,AS28)</f>
        <v>46000</v>
      </c>
      <c r="AY28" s="139">
        <f>AS28/AL28</f>
        <v>0</v>
      </c>
    </row>
    <row r="29" spans="1:51" ht="18.95" customHeight="1">
      <c r="A29" s="126"/>
      <c r="B29" s="166"/>
      <c r="C29" s="32" t="s">
        <v>17</v>
      </c>
      <c r="D29" s="26">
        <v>1111</v>
      </c>
      <c r="E29" s="163"/>
      <c r="F29" s="33" t="s">
        <v>97</v>
      </c>
      <c r="G29" s="26"/>
      <c r="H29" s="34"/>
      <c r="I29" s="34"/>
      <c r="J29" s="34"/>
      <c r="K29" s="34"/>
      <c r="L29" s="34"/>
      <c r="M29" s="34"/>
      <c r="N29" s="34"/>
      <c r="O29" s="34"/>
      <c r="P29" s="34"/>
      <c r="Q29" s="34"/>
      <c r="R29" s="34"/>
      <c r="S29" s="34"/>
      <c r="T29" s="34"/>
      <c r="U29" s="34">
        <v>1</v>
      </c>
      <c r="V29" s="34"/>
      <c r="W29" s="34"/>
      <c r="X29" s="34"/>
      <c r="Y29" s="34"/>
      <c r="Z29" s="34"/>
      <c r="AA29" s="34"/>
      <c r="AB29" s="34"/>
      <c r="AC29" s="34"/>
      <c r="AD29" s="34"/>
      <c r="AE29" s="34"/>
      <c r="AF29" s="34"/>
      <c r="AG29" s="34"/>
      <c r="AH29" s="34"/>
      <c r="AI29" s="34">
        <v>1</v>
      </c>
      <c r="AJ29" s="34"/>
      <c r="AK29" s="34"/>
      <c r="AL29" s="35">
        <f>SUM(G29:AK29)</f>
        <v>2</v>
      </c>
      <c r="AM29" s="132"/>
      <c r="AN29" s="135"/>
      <c r="AO29" s="129"/>
      <c r="AP29" s="129"/>
      <c r="AQ29" s="129"/>
      <c r="AR29" s="181"/>
      <c r="AS29" s="137"/>
      <c r="AT29" s="135"/>
      <c r="AU29" s="220"/>
      <c r="AV29" s="129"/>
      <c r="AW29" s="150"/>
      <c r="AX29" s="194"/>
      <c r="AY29" s="137"/>
    </row>
    <row r="30" spans="1:51" ht="18.95" customHeight="1">
      <c r="A30" s="127" t="s">
        <v>86</v>
      </c>
      <c r="B30" s="167"/>
      <c r="C30" s="36" t="s">
        <v>18</v>
      </c>
      <c r="D30" s="23">
        <v>1111</v>
      </c>
      <c r="E30" s="164"/>
      <c r="F30" s="37" t="s">
        <v>24</v>
      </c>
      <c r="G30" s="23"/>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38"/>
      <c r="AM30" s="133"/>
      <c r="AN30" s="136"/>
      <c r="AO30" s="130"/>
      <c r="AP30" s="130"/>
      <c r="AQ30" s="130"/>
      <c r="AR30" s="182"/>
      <c r="AS30" s="138"/>
      <c r="AT30" s="136"/>
      <c r="AU30" s="221"/>
      <c r="AV30" s="130"/>
      <c r="AW30" s="151"/>
      <c r="AX30" s="195"/>
      <c r="AY30" s="138"/>
    </row>
    <row r="31" spans="1:51" ht="18.95" customHeight="1">
      <c r="A31" s="125"/>
      <c r="B31" s="165"/>
      <c r="C31" s="25" t="s">
        <v>16</v>
      </c>
      <c r="D31" s="42"/>
      <c r="E31" s="162"/>
      <c r="F31" s="43"/>
      <c r="G31" s="42"/>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4"/>
      <c r="AL31" s="41">
        <f>SUM(G31:AK31)</f>
        <v>0</v>
      </c>
      <c r="AM31" s="131">
        <f>SUM(G31:AK32)</f>
        <v>0</v>
      </c>
      <c r="AN31" s="134" t="str">
        <f>IF(A31="","",IF(D31="","未加入",IF(B31&lt;40,INT(E31*法定福利費!$C$3),IF(B31&lt;65,INT(E31*(法定福利費!$C$3+法定福利費!$C$4)),IF(B31&lt;75,INT(E31*(法定福利費!$C$3)),"対象外")))))</f>
        <v/>
      </c>
      <c r="AO31" s="128" t="str">
        <f>IF(A31="","",IF(D32="","未加入",IF(B31&lt;70,INT(E31*(法定福利費!$C$5)),"対象外")))</f>
        <v/>
      </c>
      <c r="AP31" s="128" t="str">
        <f>IF(A31="","",IF(D32="","未加入",IF(B31&lt;70,INT(E31*(法定福利費!$C$8)),"対象外")))</f>
        <v/>
      </c>
      <c r="AQ31" s="128" t="str">
        <f>IF(A31="","",IF(D33="","未加入",IF(B31&lt;99,INT(E31*(法定福利費!$C$6)),"対象外")))</f>
        <v/>
      </c>
      <c r="AR31" s="180" t="str">
        <f t="shared" ref="AR31" si="45">IF(A31="","",IF(OR(D31="",D32="",D33=""),SUM(AN31:AQ33),SUM(AN31:AQ33)))</f>
        <v/>
      </c>
      <c r="AS31" s="139" t="str">
        <f t="shared" ref="AS31" si="46">IF(A31="","",IF(INT(AR31/22*AL31)&gt;SUM(AN31:AQ33),AR31,INT(AR31/22*AL31)))</f>
        <v/>
      </c>
      <c r="AT31" s="134" t="str">
        <f t="shared" ref="AT31" si="47">IF(A31="","",IF(E31="",IF(D31="","未加入",IF(B31&lt;75,INT(2000*40%*AL31),"対象外")),""))</f>
        <v/>
      </c>
      <c r="AU31" s="219" t="str">
        <f t="shared" ref="AU31" si="48">IF(A31="","",IF(E31="",IF(D32="","未加入",IF(B31&lt;70,INT(2000*55%*AL31),"対象外")),""))</f>
        <v/>
      </c>
      <c r="AV31" s="128" t="str">
        <f t="shared" ref="AV31" si="49">IF(A31="","",IF(E31="",IF(D33="","未加入",IF(B31&lt;99,INT(2000*5%*AL31),"対象外")),""))</f>
        <v/>
      </c>
      <c r="AW31" s="149" t="str">
        <f t="shared" ref="AW31" si="50">IF(A31="","",IF(E31="",SUM(AT31:AV33),""))</f>
        <v/>
      </c>
      <c r="AX31" s="218" t="str">
        <f t="shared" ref="AX31" si="51">IF(AS31&lt;=0,AW31,AS31)</f>
        <v/>
      </c>
      <c r="AY31" s="139" t="e">
        <f>AS31/AL31</f>
        <v>#VALUE!</v>
      </c>
    </row>
    <row r="32" spans="1:51" ht="18.95" customHeight="1">
      <c r="A32" s="126"/>
      <c r="B32" s="166"/>
      <c r="C32" s="32" t="s">
        <v>17</v>
      </c>
      <c r="D32" s="26"/>
      <c r="E32" s="163"/>
      <c r="F32" s="33"/>
      <c r="G32" s="26"/>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5">
        <f>SUM(G32:AK32)</f>
        <v>0</v>
      </c>
      <c r="AM32" s="132"/>
      <c r="AN32" s="135"/>
      <c r="AO32" s="129"/>
      <c r="AP32" s="129"/>
      <c r="AQ32" s="129"/>
      <c r="AR32" s="181"/>
      <c r="AS32" s="137"/>
      <c r="AT32" s="135"/>
      <c r="AU32" s="220"/>
      <c r="AV32" s="129"/>
      <c r="AW32" s="150"/>
      <c r="AX32" s="194"/>
      <c r="AY32" s="137"/>
    </row>
    <row r="33" spans="1:51" ht="18.95" customHeight="1">
      <c r="A33" s="127"/>
      <c r="B33" s="167"/>
      <c r="C33" s="36" t="s">
        <v>18</v>
      </c>
      <c r="D33" s="23"/>
      <c r="E33" s="164"/>
      <c r="F33" s="37"/>
      <c r="G33" s="23"/>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38"/>
      <c r="AM33" s="133"/>
      <c r="AN33" s="136"/>
      <c r="AO33" s="130"/>
      <c r="AP33" s="130"/>
      <c r="AQ33" s="130"/>
      <c r="AR33" s="182"/>
      <c r="AS33" s="138"/>
      <c r="AT33" s="136"/>
      <c r="AU33" s="221"/>
      <c r="AV33" s="130"/>
      <c r="AW33" s="151"/>
      <c r="AX33" s="195"/>
      <c r="AY33" s="138"/>
    </row>
    <row r="34" spans="1:51" ht="18.95" customHeight="1">
      <c r="A34" s="125"/>
      <c r="B34" s="165"/>
      <c r="C34" s="25" t="s">
        <v>16</v>
      </c>
      <c r="D34" s="42"/>
      <c r="E34" s="162"/>
      <c r="F34" s="43"/>
      <c r="G34" s="42"/>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4"/>
      <c r="AL34" s="41">
        <f>SUM(G34:AK34)</f>
        <v>0</v>
      </c>
      <c r="AM34" s="131">
        <f>SUM(G34:AK35)</f>
        <v>0</v>
      </c>
      <c r="AN34" s="134" t="str">
        <f>IF(A34="","",IF(D34="","未加入",IF(B34&lt;40,INT(E34*法定福利費!$C$3),IF(B34&lt;65,INT(E34*(法定福利費!$C$3+法定福利費!$C$4)),IF(B34&lt;75,INT(E34*(法定福利費!$C$3)),"対象外")))))</f>
        <v/>
      </c>
      <c r="AO34" s="128" t="str">
        <f>IF(A34="","",IF(D35="","未加入",IF(B34&lt;70,INT(E34*(法定福利費!$C$5)),"対象外")))</f>
        <v/>
      </c>
      <c r="AP34" s="128" t="str">
        <f>IF(A34="","",IF(D35="","未加入",IF(B34&lt;70,INT(E34*(法定福利費!$C$8)),"対象外")))</f>
        <v/>
      </c>
      <c r="AQ34" s="128" t="str">
        <f>IF(A34="","",IF(D36="","未加入",IF(B34&lt;99,INT(E34*(法定福利費!$C$6)),"対象外")))</f>
        <v/>
      </c>
      <c r="AR34" s="180" t="str">
        <f t="shared" ref="AR34" si="52">IF(A34="","",IF(OR(D34="",D35="",D36=""),SUM(AN34:AQ36),SUM(AN34:AQ36)))</f>
        <v/>
      </c>
      <c r="AS34" s="139" t="str">
        <f t="shared" ref="AS34" si="53">IF(A34="","",IF(INT(AR34/22*AL34)&gt;SUM(AN34:AQ36),AR34,INT(AR34/22*AL34)))</f>
        <v/>
      </c>
      <c r="AT34" s="134" t="str">
        <f t="shared" ref="AT34" si="54">IF(A34="","",IF(E34="",IF(D34="","未加入",IF(B34&lt;75,INT(2000*40%*AL34),"対象外")),""))</f>
        <v/>
      </c>
      <c r="AU34" s="219" t="str">
        <f t="shared" ref="AU34" si="55">IF(A34="","",IF(E34="",IF(D35="","未加入",IF(B34&lt;70,INT(2000*55%*AL34),"対象外")),""))</f>
        <v/>
      </c>
      <c r="AV34" s="128" t="str">
        <f t="shared" ref="AV34" si="56">IF(A34="","",IF(E34="",IF(D36="","未加入",IF(B34&lt;99,INT(2000*5%*AL34),"対象外")),""))</f>
        <v/>
      </c>
      <c r="AW34" s="149" t="str">
        <f t="shared" ref="AW34" si="57">IF(A34="","",IF(E34="",SUM(AT34:AV36),""))</f>
        <v/>
      </c>
      <c r="AX34" s="218" t="str">
        <f t="shared" ref="AX34" si="58">IF(AS34&lt;=0,AW34,AS34)</f>
        <v/>
      </c>
      <c r="AY34" s="139" t="e">
        <f>AS34/AL34</f>
        <v>#VALUE!</v>
      </c>
    </row>
    <row r="35" spans="1:51" ht="18.95" customHeight="1">
      <c r="A35" s="126"/>
      <c r="B35" s="166"/>
      <c r="C35" s="32" t="s">
        <v>17</v>
      </c>
      <c r="D35" s="26"/>
      <c r="E35" s="163"/>
      <c r="F35" s="33"/>
      <c r="G35" s="26"/>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5">
        <f>SUM(G35:AK35)</f>
        <v>0</v>
      </c>
      <c r="AM35" s="132"/>
      <c r="AN35" s="135"/>
      <c r="AO35" s="129"/>
      <c r="AP35" s="129"/>
      <c r="AQ35" s="129"/>
      <c r="AR35" s="181"/>
      <c r="AS35" s="137"/>
      <c r="AT35" s="135"/>
      <c r="AU35" s="220"/>
      <c r="AV35" s="129"/>
      <c r="AW35" s="150"/>
      <c r="AX35" s="194"/>
      <c r="AY35" s="137"/>
    </row>
    <row r="36" spans="1:51" ht="18.95" customHeight="1" thickBot="1">
      <c r="A36" s="127"/>
      <c r="B36" s="167"/>
      <c r="C36" s="36" t="s">
        <v>18</v>
      </c>
      <c r="D36" s="23"/>
      <c r="E36" s="164"/>
      <c r="F36" s="37"/>
      <c r="G36" s="23"/>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38"/>
      <c r="AM36" s="133"/>
      <c r="AN36" s="136"/>
      <c r="AO36" s="130"/>
      <c r="AP36" s="130"/>
      <c r="AQ36" s="130"/>
      <c r="AR36" s="182"/>
      <c r="AS36" s="138"/>
      <c r="AT36" s="136"/>
      <c r="AU36" s="221"/>
      <c r="AV36" s="130"/>
      <c r="AW36" s="151"/>
      <c r="AX36" s="195"/>
      <c r="AY36" s="138"/>
    </row>
    <row r="37" spans="1:51" s="47" customFormat="1" ht="18" customHeight="1">
      <c r="A37" s="145" t="s">
        <v>2</v>
      </c>
      <c r="B37" s="146"/>
      <c r="C37" s="146"/>
      <c r="D37" s="146"/>
      <c r="E37" s="146"/>
      <c r="F37" s="45"/>
      <c r="G37" s="160"/>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70"/>
      <c r="AL37" s="152"/>
      <c r="AM37" s="154"/>
      <c r="AN37" s="156"/>
      <c r="AO37" s="158"/>
      <c r="AP37" s="158"/>
      <c r="AQ37" s="158"/>
      <c r="AR37" s="174"/>
      <c r="AS37" s="176"/>
      <c r="AT37" s="172"/>
      <c r="AU37" s="158"/>
      <c r="AV37" s="158"/>
      <c r="AW37" s="170"/>
      <c r="AX37" s="168">
        <f>SUM(AX10:AX36)</f>
        <v>161303</v>
      </c>
      <c r="AY37" s="46"/>
    </row>
    <row r="38" spans="1:51" s="47" customFormat="1" ht="18" customHeight="1">
      <c r="A38" s="147"/>
      <c r="B38" s="148"/>
      <c r="C38" s="148"/>
      <c r="D38" s="148"/>
      <c r="E38" s="148"/>
      <c r="F38" s="48"/>
      <c r="G38" s="161"/>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71"/>
      <c r="AL38" s="153"/>
      <c r="AM38" s="155"/>
      <c r="AN38" s="157"/>
      <c r="AO38" s="159"/>
      <c r="AP38" s="159"/>
      <c r="AQ38" s="159"/>
      <c r="AR38" s="175"/>
      <c r="AS38" s="177"/>
      <c r="AT38" s="173"/>
      <c r="AU38" s="159"/>
      <c r="AV38" s="159"/>
      <c r="AW38" s="171"/>
      <c r="AX38" s="169"/>
      <c r="AY38" s="46"/>
    </row>
    <row r="39" spans="1:51" ht="12.95" customHeight="1">
      <c r="F39" s="49"/>
    </row>
  </sheetData>
  <protectedRanges>
    <protectedRange sqref="A7:AM36" name="範囲2"/>
    <protectedRange sqref="A1:XFD5" name="範囲1"/>
  </protectedRanges>
  <mergeCells count="216">
    <mergeCell ref="O4:U5"/>
    <mergeCell ref="A4:C5"/>
    <mergeCell ref="D4:N5"/>
    <mergeCell ref="A7:A9"/>
    <mergeCell ref="B13:B15"/>
    <mergeCell ref="V5:AE5"/>
    <mergeCell ref="V4:AE4"/>
    <mergeCell ref="AF4:AH5"/>
    <mergeCell ref="AI4:AJ5"/>
    <mergeCell ref="A10:A12"/>
    <mergeCell ref="A13:A15"/>
    <mergeCell ref="AV34:AV36"/>
    <mergeCell ref="AO22:AO24"/>
    <mergeCell ref="AM28:AM30"/>
    <mergeCell ref="AN28:AN30"/>
    <mergeCell ref="AO28:AO30"/>
    <mergeCell ref="AQ4:AQ5"/>
    <mergeCell ref="AS4:AW5"/>
    <mergeCell ref="AQ13:AQ15"/>
    <mergeCell ref="AQ19:AQ21"/>
    <mergeCell ref="AQ16:AQ18"/>
    <mergeCell ref="AQ31:AQ33"/>
    <mergeCell ref="AM13:AM15"/>
    <mergeCell ref="AK4:AP5"/>
    <mergeCell ref="AP13:AP15"/>
    <mergeCell ref="AN13:AN15"/>
    <mergeCell ref="AO13:AO15"/>
    <mergeCell ref="AN16:AN18"/>
    <mergeCell ref="AR4:AR5"/>
    <mergeCell ref="AU10:AU12"/>
    <mergeCell ref="AU34:AU36"/>
    <mergeCell ref="AR34:AR36"/>
    <mergeCell ref="AS34:AS36"/>
    <mergeCell ref="AP16:AP18"/>
    <mergeCell ref="AP19:AP21"/>
    <mergeCell ref="AX31:AX33"/>
    <mergeCell ref="AR28:AR30"/>
    <mergeCell ref="AW22:AW24"/>
    <mergeCell ref="AX22:AX24"/>
    <mergeCell ref="AX16:AX18"/>
    <mergeCell ref="AT13:AT15"/>
    <mergeCell ref="AS19:AS21"/>
    <mergeCell ref="AR13:AR15"/>
    <mergeCell ref="AW19:AW21"/>
    <mergeCell ref="AT22:AT24"/>
    <mergeCell ref="AT19:AT21"/>
    <mergeCell ref="AU13:AU15"/>
    <mergeCell ref="AU16:AU18"/>
    <mergeCell ref="AV13:AV15"/>
    <mergeCell ref="AV16:AV18"/>
    <mergeCell ref="AX13:AX15"/>
    <mergeCell ref="AU31:AU33"/>
    <mergeCell ref="AV31:AV33"/>
    <mergeCell ref="AW16:AW18"/>
    <mergeCell ref="AY19:AY21"/>
    <mergeCell ref="AX19:AX21"/>
    <mergeCell ref="AW28:AW30"/>
    <mergeCell ref="AX28:AX30"/>
    <mergeCell ref="AY28:AY30"/>
    <mergeCell ref="AQ22:AQ24"/>
    <mergeCell ref="AR22:AR24"/>
    <mergeCell ref="AY22:AY24"/>
    <mergeCell ref="AY25:AY27"/>
    <mergeCell ref="AR19:AR21"/>
    <mergeCell ref="AX25:AX27"/>
    <mergeCell ref="AU19:AU21"/>
    <mergeCell ref="AU22:AU24"/>
    <mergeCell ref="AU25:AU27"/>
    <mergeCell ref="AU28:AU30"/>
    <mergeCell ref="AV19:AV21"/>
    <mergeCell ref="AV22:AV24"/>
    <mergeCell ref="AV25:AV27"/>
    <mergeCell ref="AV28:AV30"/>
    <mergeCell ref="AS22:AS24"/>
    <mergeCell ref="AY34:AY36"/>
    <mergeCell ref="AT34:AT36"/>
    <mergeCell ref="AW34:AW36"/>
    <mergeCell ref="B31:B33"/>
    <mergeCell ref="E31:E33"/>
    <mergeCell ref="AM31:AM33"/>
    <mergeCell ref="AN31:AN33"/>
    <mergeCell ref="AO31:AO33"/>
    <mergeCell ref="AO25:AO27"/>
    <mergeCell ref="AQ25:AQ27"/>
    <mergeCell ref="AR25:AR27"/>
    <mergeCell ref="AN25:AN27"/>
    <mergeCell ref="AR31:AR33"/>
    <mergeCell ref="AS31:AS33"/>
    <mergeCell ref="AQ28:AQ30"/>
    <mergeCell ref="B34:B36"/>
    <mergeCell ref="E34:E36"/>
    <mergeCell ref="AM34:AM36"/>
    <mergeCell ref="AN34:AN36"/>
    <mergeCell ref="AO34:AO36"/>
    <mergeCell ref="AY31:AY33"/>
    <mergeCell ref="B28:B30"/>
    <mergeCell ref="AX34:AX36"/>
    <mergeCell ref="AQ34:AQ36"/>
    <mergeCell ref="AY8:AY9"/>
    <mergeCell ref="B7:B9"/>
    <mergeCell ref="AO10:AO12"/>
    <mergeCell ref="AR10:AR12"/>
    <mergeCell ref="F7:F9"/>
    <mergeCell ref="B10:B12"/>
    <mergeCell ref="C7:D9"/>
    <mergeCell ref="E7:E9"/>
    <mergeCell ref="E10:E12"/>
    <mergeCell ref="AY10:AY12"/>
    <mergeCell ref="AN10:AN12"/>
    <mergeCell ref="AT10:AT12"/>
    <mergeCell ref="AP10:AP12"/>
    <mergeCell ref="AV10:AV12"/>
    <mergeCell ref="AM10:AM12"/>
    <mergeCell ref="AL8:AL9"/>
    <mergeCell ref="AX8:AX9"/>
    <mergeCell ref="AQ10:AQ12"/>
    <mergeCell ref="J2:W2"/>
    <mergeCell ref="X2:AX2"/>
    <mergeCell ref="B25:B27"/>
    <mergeCell ref="E25:E27"/>
    <mergeCell ref="AS25:AS27"/>
    <mergeCell ref="AT25:AT27"/>
    <mergeCell ref="AS10:AS12"/>
    <mergeCell ref="AW10:AW12"/>
    <mergeCell ref="AT16:AT18"/>
    <mergeCell ref="B16:B18"/>
    <mergeCell ref="E16:E18"/>
    <mergeCell ref="AR16:AR18"/>
    <mergeCell ref="AN8:AS8"/>
    <mergeCell ref="AM16:AM18"/>
    <mergeCell ref="AS13:AS15"/>
    <mergeCell ref="AS16:AS18"/>
    <mergeCell ref="AM25:AM27"/>
    <mergeCell ref="AW13:AW15"/>
    <mergeCell ref="AN7:AX7"/>
    <mergeCell ref="G7:AM7"/>
    <mergeCell ref="AM8:AM9"/>
    <mergeCell ref="AT8:AW8"/>
    <mergeCell ref="AX10:AX12"/>
    <mergeCell ref="AX4:AX5"/>
    <mergeCell ref="AA37:AA38"/>
    <mergeCell ref="AB37:AB38"/>
    <mergeCell ref="AE37:AE38"/>
    <mergeCell ref="AF37:AF38"/>
    <mergeCell ref="AG37:AG38"/>
    <mergeCell ref="W37:W38"/>
    <mergeCell ref="AI37:AI38"/>
    <mergeCell ref="AX37:AX38"/>
    <mergeCell ref="AJ37:AJ38"/>
    <mergeCell ref="AK37:AK38"/>
    <mergeCell ref="AW37:AW38"/>
    <mergeCell ref="AT37:AT38"/>
    <mergeCell ref="AC37:AC38"/>
    <mergeCell ref="AH37:AH38"/>
    <mergeCell ref="Z37:Z38"/>
    <mergeCell ref="AD37:AD38"/>
    <mergeCell ref="AO37:AO38"/>
    <mergeCell ref="AP37:AP38"/>
    <mergeCell ref="AR37:AR38"/>
    <mergeCell ref="AS37:AS38"/>
    <mergeCell ref="AU37:AU38"/>
    <mergeCell ref="AV37:AV38"/>
    <mergeCell ref="G37:G38"/>
    <mergeCell ref="H37:H38"/>
    <mergeCell ref="E19:E21"/>
    <mergeCell ref="Q37:Q38"/>
    <mergeCell ref="R37:R38"/>
    <mergeCell ref="S37:S38"/>
    <mergeCell ref="T37:T38"/>
    <mergeCell ref="Y37:Y38"/>
    <mergeCell ref="A19:A21"/>
    <mergeCell ref="A31:A33"/>
    <mergeCell ref="B19:B21"/>
    <mergeCell ref="B22:B24"/>
    <mergeCell ref="E22:E24"/>
    <mergeCell ref="E28:E30"/>
    <mergeCell ref="X37:X38"/>
    <mergeCell ref="U37:U38"/>
    <mergeCell ref="V37:V38"/>
    <mergeCell ref="A34:A36"/>
    <mergeCell ref="AY13:AY15"/>
    <mergeCell ref="AY16:AY18"/>
    <mergeCell ref="E13:E15"/>
    <mergeCell ref="I37:I38"/>
    <mergeCell ref="J37:J38"/>
    <mergeCell ref="A37:E38"/>
    <mergeCell ref="AW25:AW27"/>
    <mergeCell ref="AT31:AT33"/>
    <mergeCell ref="AW31:AW33"/>
    <mergeCell ref="AS28:AS30"/>
    <mergeCell ref="AT28:AT30"/>
    <mergeCell ref="K37:K38"/>
    <mergeCell ref="L37:L38"/>
    <mergeCell ref="M37:M38"/>
    <mergeCell ref="N37:N38"/>
    <mergeCell ref="O37:O38"/>
    <mergeCell ref="P37:P38"/>
    <mergeCell ref="A25:A27"/>
    <mergeCell ref="A28:A30"/>
    <mergeCell ref="AL37:AL38"/>
    <mergeCell ref="AM37:AM38"/>
    <mergeCell ref="AN37:AN38"/>
    <mergeCell ref="AQ37:AQ38"/>
    <mergeCell ref="A22:A24"/>
    <mergeCell ref="A16:A18"/>
    <mergeCell ref="AP22:AP24"/>
    <mergeCell ref="AP25:AP27"/>
    <mergeCell ref="AP28:AP30"/>
    <mergeCell ref="AP31:AP33"/>
    <mergeCell ref="AP34:AP36"/>
    <mergeCell ref="AM19:AM21"/>
    <mergeCell ref="AN19:AN21"/>
    <mergeCell ref="AO19:AO21"/>
    <mergeCell ref="AO16:AO18"/>
    <mergeCell ref="AM22:AM24"/>
    <mergeCell ref="AN22:AN24"/>
  </mergeCells>
  <phoneticPr fontId="4"/>
  <dataValidations count="1">
    <dataValidation imeMode="off" allowBlank="1" showInputMessage="1" showErrorMessage="1" sqref="G29:AK30 G23:AK24 G14:AK15 G35:AK36 G17:AK18 G20:AK21 G26:AK27 G32:AK33 G11:AK12" xr:uid="{00000000-0002-0000-0100-000000000000}"/>
  </dataValidations>
  <printOptions horizontalCentered="1"/>
  <pageMargins left="0.39370078740157483" right="0.19685039370078741" top="0.39370078740157483" bottom="0.39370078740157483" header="0.19685039370078741" footer="0.19685039370078741"/>
  <pageSetup paperSize="9" scale="82" orientation="landscape"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64A72-2B57-4FC7-BF4A-0441354534F5}">
  <dimension ref="A1:AY39"/>
  <sheetViews>
    <sheetView view="pageBreakPreview" zoomScaleNormal="100" zoomScaleSheetLayoutView="100" workbookViewId="0"/>
  </sheetViews>
  <sheetFormatPr defaultColWidth="8" defaultRowHeight="11.25"/>
  <cols>
    <col min="1" max="1" width="12.625" style="1" customWidth="1"/>
    <col min="2" max="2" width="3.875" style="1" customWidth="1"/>
    <col min="3" max="3" width="5" style="1" customWidth="1"/>
    <col min="4" max="5" width="6.625" style="1" customWidth="1"/>
    <col min="6" max="6" width="5.625" style="2" bestFit="1" customWidth="1"/>
    <col min="7" max="37" width="2.375" style="1" customWidth="1"/>
    <col min="38" max="38" width="3.875" style="1" customWidth="1"/>
    <col min="39" max="39" width="3.875" style="3" customWidth="1"/>
    <col min="40" max="44" width="4.25" style="1" customWidth="1"/>
    <col min="45" max="45" width="5.125" style="1" customWidth="1"/>
    <col min="46" max="48" width="4" style="4" customWidth="1"/>
    <col min="49" max="49" width="5.125" style="4" customWidth="1"/>
    <col min="50" max="50" width="7.375" style="1" customWidth="1"/>
    <col min="51" max="16384" width="8" style="1"/>
  </cols>
  <sheetData>
    <row r="1" spans="1:51">
      <c r="A1" s="62"/>
      <c r="B1" s="62"/>
      <c r="C1" s="62"/>
      <c r="D1" s="62"/>
      <c r="E1" s="62"/>
      <c r="F1" s="63"/>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4"/>
      <c r="AN1" s="62"/>
      <c r="AO1" s="62"/>
      <c r="AP1" s="62"/>
      <c r="AQ1" s="62"/>
      <c r="AR1" s="62"/>
      <c r="AS1" s="62"/>
      <c r="AT1" s="65"/>
      <c r="AU1" s="65"/>
      <c r="AV1" s="65"/>
      <c r="AW1" s="65"/>
      <c r="AX1" s="62"/>
    </row>
    <row r="2" spans="1:51" s="7" customFormat="1" ht="27" customHeight="1">
      <c r="A2" s="66"/>
      <c r="B2" s="66"/>
      <c r="C2" s="66"/>
      <c r="D2" s="66"/>
      <c r="E2" s="66"/>
      <c r="F2" s="67"/>
      <c r="G2" s="68"/>
      <c r="H2" s="68"/>
      <c r="I2" s="68"/>
      <c r="J2" s="336">
        <f>G8</f>
        <v>44470</v>
      </c>
      <c r="K2" s="336"/>
      <c r="L2" s="336"/>
      <c r="M2" s="336"/>
      <c r="N2" s="336"/>
      <c r="O2" s="336"/>
      <c r="P2" s="336"/>
      <c r="Q2" s="336"/>
      <c r="R2" s="336"/>
      <c r="S2" s="336"/>
      <c r="T2" s="336"/>
      <c r="U2" s="336"/>
      <c r="V2" s="336"/>
      <c r="W2" s="336"/>
      <c r="X2" s="337" t="s">
        <v>3</v>
      </c>
      <c r="Y2" s="337"/>
      <c r="Z2" s="337"/>
      <c r="AA2" s="337"/>
      <c r="AB2" s="337"/>
      <c r="AC2" s="337"/>
      <c r="AD2" s="337"/>
      <c r="AE2" s="337"/>
      <c r="AF2" s="337"/>
      <c r="AG2" s="337"/>
      <c r="AH2" s="337"/>
      <c r="AI2" s="337"/>
      <c r="AJ2" s="337"/>
      <c r="AK2" s="337"/>
      <c r="AL2" s="337"/>
      <c r="AM2" s="337"/>
      <c r="AN2" s="337"/>
      <c r="AO2" s="337"/>
      <c r="AP2" s="337"/>
      <c r="AQ2" s="337"/>
      <c r="AR2" s="337"/>
      <c r="AS2" s="337"/>
      <c r="AT2" s="337"/>
      <c r="AU2" s="337"/>
      <c r="AV2" s="337"/>
      <c r="AW2" s="337"/>
      <c r="AX2" s="337"/>
    </row>
    <row r="3" spans="1:51" s="7" customFormat="1" ht="17.25" customHeight="1">
      <c r="A3" s="69"/>
      <c r="B3" s="69"/>
      <c r="C3" s="69"/>
      <c r="D3" s="69"/>
      <c r="E3" s="69"/>
      <c r="F3" s="68"/>
      <c r="G3" s="68"/>
      <c r="H3" s="68"/>
      <c r="I3" s="68"/>
      <c r="J3" s="70"/>
      <c r="K3" s="70"/>
      <c r="L3" s="70"/>
      <c r="M3" s="70"/>
      <c r="N3" s="70"/>
      <c r="O3" s="70"/>
      <c r="P3" s="70"/>
      <c r="Q3" s="70"/>
      <c r="R3" s="70"/>
      <c r="S3" s="70"/>
      <c r="T3" s="70"/>
      <c r="U3" s="71"/>
      <c r="V3" s="71"/>
      <c r="W3" s="71"/>
      <c r="X3" s="71"/>
      <c r="Y3" s="71"/>
      <c r="Z3" s="71"/>
      <c r="AA3" s="71"/>
      <c r="AB3" s="71"/>
      <c r="AC3" s="71"/>
      <c r="AD3" s="71"/>
      <c r="AE3" s="71"/>
      <c r="AF3" s="71"/>
      <c r="AG3" s="71"/>
      <c r="AH3" s="71"/>
      <c r="AI3" s="71"/>
      <c r="AJ3" s="71"/>
      <c r="AK3" s="72"/>
      <c r="AL3" s="73"/>
      <c r="AM3" s="74"/>
      <c r="AN3" s="72"/>
      <c r="AO3" s="72"/>
      <c r="AP3" s="72"/>
      <c r="AQ3" s="72"/>
      <c r="AR3" s="72"/>
      <c r="AS3" s="72"/>
      <c r="AT3" s="72"/>
      <c r="AU3" s="72"/>
      <c r="AV3" s="72"/>
      <c r="AW3" s="72"/>
      <c r="AX3" s="72"/>
    </row>
    <row r="4" spans="1:51" ht="14.25" customHeight="1">
      <c r="A4" s="297" t="s">
        <v>0</v>
      </c>
      <c r="B4" s="298"/>
      <c r="C4" s="338"/>
      <c r="D4" s="298" t="s">
        <v>85</v>
      </c>
      <c r="E4" s="298"/>
      <c r="F4" s="298"/>
      <c r="G4" s="298"/>
      <c r="H4" s="298"/>
      <c r="I4" s="298"/>
      <c r="J4" s="298"/>
      <c r="K4" s="298"/>
      <c r="L4" s="298"/>
      <c r="M4" s="298"/>
      <c r="N4" s="298"/>
      <c r="O4" s="340" t="s">
        <v>5</v>
      </c>
      <c r="P4" s="340"/>
      <c r="Q4" s="340"/>
      <c r="R4" s="340"/>
      <c r="S4" s="340"/>
      <c r="T4" s="340"/>
      <c r="U4" s="340"/>
      <c r="V4" s="341">
        <f>G8</f>
        <v>44470</v>
      </c>
      <c r="W4" s="341"/>
      <c r="X4" s="341"/>
      <c r="Y4" s="341"/>
      <c r="Z4" s="341"/>
      <c r="AA4" s="341"/>
      <c r="AB4" s="341"/>
      <c r="AC4" s="341"/>
      <c r="AD4" s="341"/>
      <c r="AE4" s="341"/>
      <c r="AF4" s="342" t="s">
        <v>4</v>
      </c>
      <c r="AG4" s="343"/>
      <c r="AH4" s="344"/>
      <c r="AI4" s="297" t="s">
        <v>69</v>
      </c>
      <c r="AJ4" s="338"/>
      <c r="AK4" s="297" t="s">
        <v>120</v>
      </c>
      <c r="AL4" s="298"/>
      <c r="AM4" s="298"/>
      <c r="AN4" s="298"/>
      <c r="AO4" s="298"/>
      <c r="AP4" s="298"/>
      <c r="AQ4" s="345" t="s">
        <v>70</v>
      </c>
      <c r="AR4" s="347" t="s">
        <v>71</v>
      </c>
      <c r="AS4" s="297" t="s">
        <v>121</v>
      </c>
      <c r="AT4" s="298"/>
      <c r="AU4" s="298"/>
      <c r="AV4" s="298"/>
      <c r="AW4" s="298"/>
      <c r="AX4" s="349" t="s">
        <v>72</v>
      </c>
    </row>
    <row r="5" spans="1:51" ht="14.25" customHeight="1">
      <c r="A5" s="299"/>
      <c r="B5" s="300"/>
      <c r="C5" s="339"/>
      <c r="D5" s="300"/>
      <c r="E5" s="300"/>
      <c r="F5" s="300"/>
      <c r="G5" s="300"/>
      <c r="H5" s="300"/>
      <c r="I5" s="300"/>
      <c r="J5" s="300"/>
      <c r="K5" s="300"/>
      <c r="L5" s="300"/>
      <c r="M5" s="300"/>
      <c r="N5" s="300"/>
      <c r="O5" s="340"/>
      <c r="P5" s="340"/>
      <c r="Q5" s="340"/>
      <c r="R5" s="340"/>
      <c r="S5" s="340"/>
      <c r="T5" s="340"/>
      <c r="U5" s="340"/>
      <c r="V5" s="351">
        <f>AK8</f>
        <v>44500</v>
      </c>
      <c r="W5" s="352"/>
      <c r="X5" s="352"/>
      <c r="Y5" s="352"/>
      <c r="Z5" s="352"/>
      <c r="AA5" s="352"/>
      <c r="AB5" s="352"/>
      <c r="AC5" s="352"/>
      <c r="AD5" s="352"/>
      <c r="AE5" s="353"/>
      <c r="AF5" s="342"/>
      <c r="AG5" s="343"/>
      <c r="AH5" s="344"/>
      <c r="AI5" s="299"/>
      <c r="AJ5" s="339"/>
      <c r="AK5" s="299"/>
      <c r="AL5" s="300"/>
      <c r="AM5" s="300"/>
      <c r="AN5" s="300"/>
      <c r="AO5" s="300"/>
      <c r="AP5" s="300"/>
      <c r="AQ5" s="346"/>
      <c r="AR5" s="348"/>
      <c r="AS5" s="299"/>
      <c r="AT5" s="300"/>
      <c r="AU5" s="300"/>
      <c r="AV5" s="300"/>
      <c r="AW5" s="300"/>
      <c r="AX5" s="350"/>
    </row>
    <row r="6" spans="1:51">
      <c r="A6" s="75"/>
      <c r="B6" s="75"/>
      <c r="C6" s="75"/>
      <c r="D6" s="75"/>
      <c r="E6" s="75"/>
      <c r="F6" s="76"/>
      <c r="G6" s="75"/>
      <c r="H6" s="75"/>
      <c r="I6" s="75"/>
      <c r="J6" s="75"/>
      <c r="K6" s="75"/>
      <c r="L6" s="75"/>
      <c r="M6" s="75"/>
      <c r="N6" s="75"/>
      <c r="O6" s="75"/>
      <c r="P6" s="75"/>
      <c r="Q6" s="75"/>
      <c r="R6" s="75"/>
      <c r="S6" s="75"/>
      <c r="T6" s="75"/>
      <c r="U6" s="75"/>
      <c r="V6" s="75"/>
      <c r="W6" s="75"/>
      <c r="X6" s="75"/>
      <c r="Y6" s="75"/>
      <c r="Z6" s="75"/>
      <c r="AA6" s="75"/>
      <c r="AB6" s="75"/>
      <c r="AC6" s="75"/>
      <c r="AD6" s="77"/>
      <c r="AE6" s="77"/>
      <c r="AF6" s="77"/>
      <c r="AG6" s="77"/>
      <c r="AH6" s="77"/>
      <c r="AI6" s="77"/>
      <c r="AJ6" s="77"/>
      <c r="AK6" s="77"/>
      <c r="AL6" s="75"/>
      <c r="AM6" s="78"/>
      <c r="AN6" s="75"/>
      <c r="AO6" s="75"/>
      <c r="AP6" s="75"/>
      <c r="AQ6" s="75"/>
      <c r="AR6" s="75"/>
      <c r="AS6" s="75"/>
      <c r="AT6" s="79"/>
      <c r="AU6" s="79"/>
      <c r="AV6" s="79"/>
      <c r="AW6" s="79"/>
      <c r="AX6" s="80"/>
    </row>
    <row r="7" spans="1:51" ht="17.25" customHeight="1">
      <c r="A7" s="320" t="s">
        <v>1</v>
      </c>
      <c r="B7" s="281" t="s">
        <v>6</v>
      </c>
      <c r="C7" s="322" t="s">
        <v>45</v>
      </c>
      <c r="D7" s="323"/>
      <c r="E7" s="326" t="s">
        <v>39</v>
      </c>
      <c r="F7" s="329"/>
      <c r="G7" s="301" t="s">
        <v>38</v>
      </c>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2"/>
      <c r="AN7" s="303" t="s">
        <v>19</v>
      </c>
      <c r="AO7" s="301"/>
      <c r="AP7" s="301"/>
      <c r="AQ7" s="301"/>
      <c r="AR7" s="301"/>
      <c r="AS7" s="301"/>
      <c r="AT7" s="301"/>
      <c r="AU7" s="301"/>
      <c r="AV7" s="301"/>
      <c r="AW7" s="301"/>
      <c r="AX7" s="302"/>
      <c r="AY7" s="20"/>
    </row>
    <row r="8" spans="1:51" ht="13.5" customHeight="1">
      <c r="A8" s="321"/>
      <c r="B8" s="282"/>
      <c r="C8" s="324"/>
      <c r="D8" s="325"/>
      <c r="E8" s="327"/>
      <c r="F8" s="330"/>
      <c r="G8" s="114">
        <v>44470</v>
      </c>
      <c r="H8" s="81">
        <f>G8+1</f>
        <v>44471</v>
      </c>
      <c r="I8" s="81">
        <f t="shared" ref="I8:AH8" si="0">H8+1</f>
        <v>44472</v>
      </c>
      <c r="J8" s="81">
        <f t="shared" si="0"/>
        <v>44473</v>
      </c>
      <c r="K8" s="81">
        <f t="shared" si="0"/>
        <v>44474</v>
      </c>
      <c r="L8" s="81">
        <f t="shared" si="0"/>
        <v>44475</v>
      </c>
      <c r="M8" s="81">
        <f t="shared" si="0"/>
        <v>44476</v>
      </c>
      <c r="N8" s="81">
        <f t="shared" si="0"/>
        <v>44477</v>
      </c>
      <c r="O8" s="81">
        <f t="shared" si="0"/>
        <v>44478</v>
      </c>
      <c r="P8" s="81">
        <f t="shared" si="0"/>
        <v>44479</v>
      </c>
      <c r="Q8" s="81">
        <f t="shared" si="0"/>
        <v>44480</v>
      </c>
      <c r="R8" s="81">
        <f t="shared" si="0"/>
        <v>44481</v>
      </c>
      <c r="S8" s="81">
        <f t="shared" si="0"/>
        <v>44482</v>
      </c>
      <c r="T8" s="81">
        <f t="shared" si="0"/>
        <v>44483</v>
      </c>
      <c r="U8" s="81">
        <f t="shared" si="0"/>
        <v>44484</v>
      </c>
      <c r="V8" s="81">
        <f t="shared" si="0"/>
        <v>44485</v>
      </c>
      <c r="W8" s="81">
        <f t="shared" si="0"/>
        <v>44486</v>
      </c>
      <c r="X8" s="81">
        <f t="shared" si="0"/>
        <v>44487</v>
      </c>
      <c r="Y8" s="81">
        <f t="shared" si="0"/>
        <v>44488</v>
      </c>
      <c r="Z8" s="81">
        <f t="shared" si="0"/>
        <v>44489</v>
      </c>
      <c r="AA8" s="81">
        <f t="shared" si="0"/>
        <v>44490</v>
      </c>
      <c r="AB8" s="81">
        <f t="shared" si="0"/>
        <v>44491</v>
      </c>
      <c r="AC8" s="81">
        <f t="shared" si="0"/>
        <v>44492</v>
      </c>
      <c r="AD8" s="81">
        <f t="shared" si="0"/>
        <v>44493</v>
      </c>
      <c r="AE8" s="81">
        <f t="shared" si="0"/>
        <v>44494</v>
      </c>
      <c r="AF8" s="81">
        <f t="shared" si="0"/>
        <v>44495</v>
      </c>
      <c r="AG8" s="81">
        <f t="shared" si="0"/>
        <v>44496</v>
      </c>
      <c r="AH8" s="81">
        <f t="shared" si="0"/>
        <v>44497</v>
      </c>
      <c r="AI8" s="81">
        <f>AH8+1</f>
        <v>44498</v>
      </c>
      <c r="AJ8" s="81">
        <f>AI8+1</f>
        <v>44499</v>
      </c>
      <c r="AK8" s="81">
        <f>AJ8+1</f>
        <v>44500</v>
      </c>
      <c r="AL8" s="304" t="s">
        <v>15</v>
      </c>
      <c r="AM8" s="306" t="s">
        <v>21</v>
      </c>
      <c r="AN8" s="308" t="s">
        <v>36</v>
      </c>
      <c r="AO8" s="309"/>
      <c r="AP8" s="309"/>
      <c r="AQ8" s="309"/>
      <c r="AR8" s="309"/>
      <c r="AS8" s="310"/>
      <c r="AT8" s="311" t="s">
        <v>37</v>
      </c>
      <c r="AU8" s="312"/>
      <c r="AV8" s="312"/>
      <c r="AW8" s="312"/>
      <c r="AX8" s="313" t="s">
        <v>23</v>
      </c>
      <c r="AY8" s="315" t="s">
        <v>22</v>
      </c>
    </row>
    <row r="9" spans="1:51" ht="13.5" customHeight="1">
      <c r="A9" s="321"/>
      <c r="B9" s="282"/>
      <c r="C9" s="324"/>
      <c r="D9" s="325"/>
      <c r="E9" s="328"/>
      <c r="F9" s="331"/>
      <c r="G9" s="82" t="str">
        <f>CHOOSE(WEEKDAY(G8,1),"日","月","火","水","木","金","土")</f>
        <v>金</v>
      </c>
      <c r="H9" s="83" t="str">
        <f t="shared" ref="H9:AK9" si="1">CHOOSE(WEEKDAY(H8,1),"日","月","火","水","木","金","土")</f>
        <v>土</v>
      </c>
      <c r="I9" s="83" t="str">
        <f t="shared" si="1"/>
        <v>日</v>
      </c>
      <c r="J9" s="83" t="str">
        <f t="shared" si="1"/>
        <v>月</v>
      </c>
      <c r="K9" s="83" t="str">
        <f t="shared" si="1"/>
        <v>火</v>
      </c>
      <c r="L9" s="83" t="str">
        <f t="shared" si="1"/>
        <v>水</v>
      </c>
      <c r="M9" s="83" t="str">
        <f t="shared" si="1"/>
        <v>木</v>
      </c>
      <c r="N9" s="83" t="str">
        <f t="shared" si="1"/>
        <v>金</v>
      </c>
      <c r="O9" s="83" t="str">
        <f t="shared" si="1"/>
        <v>土</v>
      </c>
      <c r="P9" s="83" t="str">
        <f t="shared" si="1"/>
        <v>日</v>
      </c>
      <c r="Q9" s="83" t="str">
        <f t="shared" si="1"/>
        <v>月</v>
      </c>
      <c r="R9" s="83" t="str">
        <f t="shared" si="1"/>
        <v>火</v>
      </c>
      <c r="S9" s="83" t="str">
        <f t="shared" si="1"/>
        <v>水</v>
      </c>
      <c r="T9" s="83" t="str">
        <f t="shared" si="1"/>
        <v>木</v>
      </c>
      <c r="U9" s="83" t="str">
        <f>CHOOSE(WEEKDAY(U8,1),"日","月","火","水","木","金","土")</f>
        <v>金</v>
      </c>
      <c r="V9" s="83" t="str">
        <f t="shared" si="1"/>
        <v>土</v>
      </c>
      <c r="W9" s="83" t="str">
        <f t="shared" si="1"/>
        <v>日</v>
      </c>
      <c r="X9" s="83" t="str">
        <f t="shared" si="1"/>
        <v>月</v>
      </c>
      <c r="Y9" s="83" t="str">
        <f t="shared" si="1"/>
        <v>火</v>
      </c>
      <c r="Z9" s="83" t="str">
        <f t="shared" si="1"/>
        <v>水</v>
      </c>
      <c r="AA9" s="83" t="str">
        <f t="shared" si="1"/>
        <v>木</v>
      </c>
      <c r="AB9" s="83" t="str">
        <f t="shared" si="1"/>
        <v>金</v>
      </c>
      <c r="AC9" s="83" t="str">
        <f t="shared" si="1"/>
        <v>土</v>
      </c>
      <c r="AD9" s="83" t="str">
        <f t="shared" si="1"/>
        <v>日</v>
      </c>
      <c r="AE9" s="83" t="str">
        <f t="shared" si="1"/>
        <v>月</v>
      </c>
      <c r="AF9" s="83" t="str">
        <f t="shared" si="1"/>
        <v>火</v>
      </c>
      <c r="AG9" s="83" t="str">
        <f t="shared" si="1"/>
        <v>水</v>
      </c>
      <c r="AH9" s="83" t="str">
        <f t="shared" si="1"/>
        <v>木</v>
      </c>
      <c r="AI9" s="83" t="str">
        <f t="shared" si="1"/>
        <v>金</v>
      </c>
      <c r="AJ9" s="83" t="str">
        <f t="shared" si="1"/>
        <v>土</v>
      </c>
      <c r="AK9" s="83" t="str">
        <f t="shared" si="1"/>
        <v>日</v>
      </c>
      <c r="AL9" s="305"/>
      <c r="AM9" s="307"/>
      <c r="AN9" s="84" t="s">
        <v>33</v>
      </c>
      <c r="AO9" s="85" t="s">
        <v>34</v>
      </c>
      <c r="AP9" s="86" t="s">
        <v>87</v>
      </c>
      <c r="AQ9" s="85" t="s">
        <v>35</v>
      </c>
      <c r="AR9" s="87" t="s">
        <v>20</v>
      </c>
      <c r="AS9" s="88" t="s">
        <v>14</v>
      </c>
      <c r="AT9" s="89" t="s">
        <v>94</v>
      </c>
      <c r="AU9" s="90" t="s">
        <v>34</v>
      </c>
      <c r="AV9" s="90" t="s">
        <v>35</v>
      </c>
      <c r="AW9" s="87" t="s">
        <v>14</v>
      </c>
      <c r="AX9" s="314"/>
      <c r="AY9" s="316"/>
    </row>
    <row r="10" spans="1:51" ht="18.75" customHeight="1">
      <c r="A10" s="290"/>
      <c r="B10" s="281"/>
      <c r="C10" s="91" t="s">
        <v>16</v>
      </c>
      <c r="D10" s="107"/>
      <c r="E10" s="317"/>
      <c r="F10" s="93" t="s">
        <v>14</v>
      </c>
      <c r="G10" s="94"/>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6"/>
      <c r="AL10" s="97">
        <f>SUM(G10:AK10)</f>
        <v>0</v>
      </c>
      <c r="AM10" s="288">
        <f>SUM(G10:AK11)</f>
        <v>0</v>
      </c>
      <c r="AN10" s="256" t="str">
        <f>IF(A10="","",IF(D10="","未加入",IF(B10&lt;40,INT(E10*法定福利費!$C$3),IF(B10&lt;65,INT(E10*(法定福利費!$C$3+法定福利費!$C$4)),IF(B10&lt;75,INT(E10*(法定福利費!$C$3)),"対象外")))))</f>
        <v/>
      </c>
      <c r="AO10" s="264" t="str">
        <f>IF(A10="","",IF(D11="","未加入",IF(B10&lt;70,INT(E10*(法定福利費!$C$5)),"対象外")))</f>
        <v/>
      </c>
      <c r="AP10" s="264" t="str">
        <f>IF(A10="","",IF(D11="","未加入",IF(B10&lt;70,INT(E10*(法定福利費!$C$8)),"対象外")))</f>
        <v/>
      </c>
      <c r="AQ10" s="264" t="str">
        <f>IF(A10="","",IF(D12="","未加入",IF(B10&lt;99,INT(E10*(法定福利費!$C$6)),"対象外")))</f>
        <v/>
      </c>
      <c r="AR10" s="250" t="str">
        <f>IF(A10="","",IF(OR(D10="",D11="",D12=""),SUM(AN10:AQ12),SUM(AN10:AQ12)))</f>
        <v/>
      </c>
      <c r="AS10" s="253" t="str">
        <f>IF(A10="","",IF(INT(AR10/22*AL10)&gt;SUM(AN10:AQ12),AR10,INT(AR10/22*AL10)))</f>
        <v/>
      </c>
      <c r="AT10" s="256" t="str">
        <f t="shared" ref="AT10" si="2">IF(A10="","",IF(E10="",IF(D10="","未加入",IF(B10&lt;75,INT(2000*40%*AL10),"対象外")),""))</f>
        <v/>
      </c>
      <c r="AU10" s="259" t="str">
        <f t="shared" ref="AU10" si="3">IF(A10="","",IF(E10="",IF(D11="","未加入",IF(B10&lt;70,INT(2000*55%*AL10),"対象外")),""))</f>
        <v/>
      </c>
      <c r="AV10" s="264" t="str">
        <f>IF(A10="","",IF(E10="",IF(D12="","未加入",IF(B10&lt;99,INT(2000*5%*AL10),"対象外")),""))</f>
        <v/>
      </c>
      <c r="AW10" s="244" t="str">
        <f t="shared" ref="AW10" si="4">IF(A10="","",IF(E10="",SUM(AT10:AV12),""))</f>
        <v/>
      </c>
      <c r="AX10" s="247" t="str">
        <f>IF(AS10&lt;=0,AW10,AS10)</f>
        <v/>
      </c>
      <c r="AY10" s="139" t="e">
        <f>AS10/AL10</f>
        <v>#VALUE!</v>
      </c>
    </row>
    <row r="11" spans="1:51" ht="19.5" customHeight="1">
      <c r="A11" s="291"/>
      <c r="B11" s="282"/>
      <c r="C11" s="98" t="s">
        <v>17</v>
      </c>
      <c r="D11" s="92"/>
      <c r="E11" s="318"/>
      <c r="F11" s="99" t="s">
        <v>97</v>
      </c>
      <c r="G11" s="92"/>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1">
        <f>SUM(G11:AK11)</f>
        <v>0</v>
      </c>
      <c r="AM11" s="288"/>
      <c r="AN11" s="257"/>
      <c r="AO11" s="265"/>
      <c r="AP11" s="265"/>
      <c r="AQ11" s="265"/>
      <c r="AR11" s="251"/>
      <c r="AS11" s="254"/>
      <c r="AT11" s="257"/>
      <c r="AU11" s="260"/>
      <c r="AV11" s="265"/>
      <c r="AW11" s="245"/>
      <c r="AX11" s="248"/>
      <c r="AY11" s="137"/>
    </row>
    <row r="12" spans="1:51" ht="18.95" customHeight="1">
      <c r="A12" s="292"/>
      <c r="B12" s="283"/>
      <c r="C12" s="102" t="s">
        <v>18</v>
      </c>
      <c r="D12" s="103"/>
      <c r="E12" s="319"/>
      <c r="F12" s="104" t="s">
        <v>24</v>
      </c>
      <c r="G12" s="82"/>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105"/>
      <c r="AM12" s="289"/>
      <c r="AN12" s="258"/>
      <c r="AO12" s="266"/>
      <c r="AP12" s="266"/>
      <c r="AQ12" s="266"/>
      <c r="AR12" s="252"/>
      <c r="AS12" s="255"/>
      <c r="AT12" s="258"/>
      <c r="AU12" s="261"/>
      <c r="AV12" s="266"/>
      <c r="AW12" s="246"/>
      <c r="AX12" s="249"/>
      <c r="AY12" s="138"/>
    </row>
    <row r="13" spans="1:51" ht="18.95" customHeight="1">
      <c r="A13" s="290"/>
      <c r="B13" s="282"/>
      <c r="C13" s="106" t="s">
        <v>16</v>
      </c>
      <c r="D13" s="107"/>
      <c r="E13" s="317"/>
      <c r="F13" s="93" t="s">
        <v>14</v>
      </c>
      <c r="G13" s="94"/>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6"/>
      <c r="AL13" s="108">
        <f>SUM(G13:AK13)</f>
        <v>0</v>
      </c>
      <c r="AM13" s="287">
        <f>SUM(G13:AK14)</f>
        <v>0</v>
      </c>
      <c r="AN13" s="256" t="str">
        <f>IF(A13="","",IF(D13="","未加入",IF(B13&lt;40,INT(E13*法定福利費!$C$3),IF(B13&lt;65,INT(E13*(法定福利費!$C$3+法定福利費!$C$4)),IF(B13&lt;75,INT(E13*(法定福利費!$C$3)),"対象外")))))</f>
        <v/>
      </c>
      <c r="AO13" s="264" t="str">
        <f>IF(A13="","",IF(D14="","未加入",IF(B13&lt;70,INT(E13*(法定福利費!$C$5)),"対象外")))</f>
        <v/>
      </c>
      <c r="AP13" s="264" t="str">
        <f>IF(A13="","",IF(D14="","未加入",IF(B13&lt;70,INT(E13*(法定福利費!$C$8)),"対象外")))</f>
        <v/>
      </c>
      <c r="AQ13" s="264" t="str">
        <f>IF(A13="","",IF(D15="","未加入",IF(B13&lt;99,INT(E13*(法定福利費!$C$6)),"対象外")))</f>
        <v/>
      </c>
      <c r="AR13" s="250" t="str">
        <f t="shared" ref="AR13" si="5">IF(A13="","",IF(OR(D13="",D14="",D15=""),SUM(AN13:AQ15),SUM(AN13:AQ15)))</f>
        <v/>
      </c>
      <c r="AS13" s="253" t="str">
        <f t="shared" ref="AS13" si="6">IF(A13="","",IF(INT(AR13/22*AL13)&gt;SUM(AN13:AQ15),AR13,INT(AR13/22*AL13)))</f>
        <v/>
      </c>
      <c r="AT13" s="256" t="str">
        <f t="shared" ref="AT13" si="7">IF(A13="","",IF(E13="",IF(D13="","未加入",IF(B13&lt;75,INT(2000*40%*AL13),"対象外")),""))</f>
        <v/>
      </c>
      <c r="AU13" s="259" t="str">
        <f t="shared" ref="AU13" si="8">IF(A13="","",IF(E13="",IF(D14="","未加入",IF(B13&lt;70,INT(2000*55%*AL13),"対象外")),""))</f>
        <v/>
      </c>
      <c r="AV13" s="264" t="str">
        <f>IF(A13="","",IF(E13="",IF(D15="","未加入",IF(B13&lt;99,INT(2000*5%*AL13),"対象外")),""))</f>
        <v/>
      </c>
      <c r="AW13" s="244" t="str">
        <f t="shared" ref="AW13" si="9">IF(A13="","",IF(E13="",SUM(AT13:AV15),""))</f>
        <v/>
      </c>
      <c r="AX13" s="247" t="str">
        <f>IF(AS13&lt;=0,AW13,AS13)</f>
        <v/>
      </c>
      <c r="AY13" s="137" t="e">
        <f>AS13/AL13</f>
        <v>#VALUE!</v>
      </c>
    </row>
    <row r="14" spans="1:51" ht="18.95" customHeight="1">
      <c r="A14" s="291"/>
      <c r="B14" s="282"/>
      <c r="C14" s="98" t="s">
        <v>17</v>
      </c>
      <c r="D14" s="100"/>
      <c r="E14" s="318"/>
      <c r="F14" s="99" t="s">
        <v>97</v>
      </c>
      <c r="G14" s="92"/>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1">
        <f>SUM(G14:AK14)</f>
        <v>0</v>
      </c>
      <c r="AM14" s="288"/>
      <c r="AN14" s="257"/>
      <c r="AO14" s="265"/>
      <c r="AP14" s="265"/>
      <c r="AQ14" s="265"/>
      <c r="AR14" s="251"/>
      <c r="AS14" s="254"/>
      <c r="AT14" s="257"/>
      <c r="AU14" s="260"/>
      <c r="AV14" s="265"/>
      <c r="AW14" s="245"/>
      <c r="AX14" s="248"/>
      <c r="AY14" s="137"/>
    </row>
    <row r="15" spans="1:51" ht="18.95" customHeight="1">
      <c r="A15" s="292"/>
      <c r="B15" s="283"/>
      <c r="C15" s="102" t="s">
        <v>18</v>
      </c>
      <c r="D15" s="83"/>
      <c r="E15" s="319"/>
      <c r="F15" s="104" t="s">
        <v>24</v>
      </c>
      <c r="G15" s="82"/>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105"/>
      <c r="AM15" s="289"/>
      <c r="AN15" s="258"/>
      <c r="AO15" s="266"/>
      <c r="AP15" s="266"/>
      <c r="AQ15" s="266"/>
      <c r="AR15" s="252"/>
      <c r="AS15" s="255"/>
      <c r="AT15" s="258"/>
      <c r="AU15" s="261"/>
      <c r="AV15" s="266"/>
      <c r="AW15" s="246"/>
      <c r="AX15" s="249"/>
      <c r="AY15" s="138"/>
    </row>
    <row r="16" spans="1:51" ht="18.75" customHeight="1">
      <c r="A16" s="290"/>
      <c r="B16" s="281"/>
      <c r="C16" s="91" t="s">
        <v>16</v>
      </c>
      <c r="D16" s="109"/>
      <c r="E16" s="284"/>
      <c r="F16" s="110" t="s">
        <v>14</v>
      </c>
      <c r="G16" s="109"/>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11"/>
      <c r="AL16" s="108">
        <f>SUM(G16:AK16)</f>
        <v>0</v>
      </c>
      <c r="AM16" s="287">
        <f>SUM(G16:AK17)</f>
        <v>0</v>
      </c>
      <c r="AN16" s="256" t="str">
        <f>IF(A16="","",IF(D16="","未加入",IF(B16&lt;40,INT(E16*法定福利費!$C$3),IF(B16&lt;65,INT(E16*(法定福利費!$C$3+法定福利費!$C$4)),IF(B16&lt;75,INT(E16*(法定福利費!$C$3)),"対象外")))))</f>
        <v/>
      </c>
      <c r="AO16" s="264" t="str">
        <f>IF(A16="","",IF(D17="","未加入",IF(B16&lt;70,INT(E16*(法定福利費!$C$5)),"対象外")))</f>
        <v/>
      </c>
      <c r="AP16" s="264" t="str">
        <f>IF(A16="","",IF(D17="","未加入",IF(B16&lt;70,INT(E16*(法定福利費!$C$8)),"対象外")))</f>
        <v/>
      </c>
      <c r="AQ16" s="264" t="str">
        <f>IF(A16="","",IF(D18="","未加入",IF(B16&lt;99,INT(E16*(法定福利費!$C$6)),"対象外")))</f>
        <v/>
      </c>
      <c r="AR16" s="250" t="str">
        <f t="shared" ref="AR16" si="10">IF(A16="","",IF(OR(D16="",D17="",D18=""),SUM(AN16:AQ18),SUM(AN16:AQ18)))</f>
        <v/>
      </c>
      <c r="AS16" s="253" t="str">
        <f t="shared" ref="AS16" si="11">IF(A16="","",IF(INT(AR16/22*AL16)&gt;SUM(AN16:AQ18),AR16,INT(AR16/22*AL16)))</f>
        <v/>
      </c>
      <c r="AT16" s="256" t="str">
        <f t="shared" ref="AT16" si="12">IF(A16="","",IF(E16="",IF(D16="","未加入",IF(B16&lt;75,INT(2000*40%*AL16),"対象外")),""))</f>
        <v/>
      </c>
      <c r="AU16" s="259" t="str">
        <f t="shared" ref="AU16" si="13">IF(A16="","",IF(E16="",IF(D17="","未加入",IF(B16&lt;70,INT(2000*55%*AL16),"対象外")),""))</f>
        <v/>
      </c>
      <c r="AV16" s="264" t="str">
        <f>IF(A16="","",IF(E16="",IF(D18="","未加入",IF(B16&lt;99,INT(2000*5%*AL16),"対象外")),""))</f>
        <v/>
      </c>
      <c r="AW16" s="244" t="str">
        <f t="shared" ref="AW16" si="14">IF(A16="","",IF(E16="",SUM(AT16:AV18),""))</f>
        <v/>
      </c>
      <c r="AX16" s="247" t="str">
        <f t="shared" ref="AX16" si="15">IF(AS16&lt;=0,AW16,AS16)</f>
        <v/>
      </c>
      <c r="AY16" s="139" t="e">
        <f>AS16/AL16</f>
        <v>#VALUE!</v>
      </c>
    </row>
    <row r="17" spans="1:51" ht="18.95" customHeight="1">
      <c r="A17" s="291"/>
      <c r="B17" s="282"/>
      <c r="C17" s="98" t="s">
        <v>17</v>
      </c>
      <c r="D17" s="92"/>
      <c r="E17" s="285"/>
      <c r="F17" s="99" t="s">
        <v>97</v>
      </c>
      <c r="G17" s="92"/>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1">
        <f>SUM(G17:AK17)</f>
        <v>0</v>
      </c>
      <c r="AM17" s="288"/>
      <c r="AN17" s="257"/>
      <c r="AO17" s="265"/>
      <c r="AP17" s="265"/>
      <c r="AQ17" s="265"/>
      <c r="AR17" s="251"/>
      <c r="AS17" s="254"/>
      <c r="AT17" s="257"/>
      <c r="AU17" s="260"/>
      <c r="AV17" s="265"/>
      <c r="AW17" s="245"/>
      <c r="AX17" s="248"/>
      <c r="AY17" s="137"/>
    </row>
    <row r="18" spans="1:51" ht="18.95" customHeight="1">
      <c r="A18" s="292"/>
      <c r="B18" s="283"/>
      <c r="C18" s="102" t="s">
        <v>18</v>
      </c>
      <c r="D18" s="82"/>
      <c r="E18" s="286"/>
      <c r="F18" s="104" t="s">
        <v>24</v>
      </c>
      <c r="G18" s="82"/>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105"/>
      <c r="AM18" s="289"/>
      <c r="AN18" s="258"/>
      <c r="AO18" s="266"/>
      <c r="AP18" s="266"/>
      <c r="AQ18" s="266"/>
      <c r="AR18" s="252"/>
      <c r="AS18" s="255"/>
      <c r="AT18" s="258"/>
      <c r="AU18" s="261"/>
      <c r="AV18" s="266"/>
      <c r="AW18" s="246"/>
      <c r="AX18" s="249"/>
      <c r="AY18" s="138"/>
    </row>
    <row r="19" spans="1:51" ht="18.95" customHeight="1">
      <c r="A19" s="290"/>
      <c r="B19" s="281"/>
      <c r="C19" s="91" t="s">
        <v>16</v>
      </c>
      <c r="D19" s="109"/>
      <c r="E19" s="284"/>
      <c r="F19" s="110" t="s">
        <v>14</v>
      </c>
      <c r="G19" s="109"/>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11"/>
      <c r="AL19" s="108">
        <f>SUM(G19:AK19)</f>
        <v>0</v>
      </c>
      <c r="AM19" s="287">
        <f>SUM(G19:AK20)</f>
        <v>0</v>
      </c>
      <c r="AN19" s="256" t="str">
        <f>IF(A19="","",IF(D19="","未加入",IF(B19&lt;40,INT(E19*法定福利費!$C$3),IF(B19&lt;65,INT(E19*(法定福利費!$C$3+法定福利費!$C$4)),IF(B19&lt;75,INT(E19*(法定福利費!$C$3)),"対象外")))))</f>
        <v/>
      </c>
      <c r="AO19" s="264" t="str">
        <f>IF(A19="","",IF(D20="","未加入",IF(B19&lt;70,INT(E19*(法定福利費!$C$5)),"対象外")))</f>
        <v/>
      </c>
      <c r="AP19" s="264" t="str">
        <f>IF(A19="","",IF(D20="","未加入",IF(B19&lt;70,INT(E19*(法定福利費!$C$8)),"対象外")))</f>
        <v/>
      </c>
      <c r="AQ19" s="264" t="str">
        <f>IF(A19="","",IF(D21="","未加入",IF(B19&lt;99,INT(E19*(法定福利費!$C$6)),"対象外")))</f>
        <v/>
      </c>
      <c r="AR19" s="250" t="str">
        <f t="shared" ref="AR19" si="16">IF(A19="","",IF(OR(D19="",D20="",D21=""),SUM(AN19:AQ21),SUM(AN19:AQ21)))</f>
        <v/>
      </c>
      <c r="AS19" s="253" t="str">
        <f t="shared" ref="AS19" si="17">IF(A19="","",IF(INT(AR19/22*AL19)&gt;SUM(AN19:AQ21),AR19,INT(AR19/22*AL19)))</f>
        <v/>
      </c>
      <c r="AT19" s="256" t="str">
        <f t="shared" ref="AT19" si="18">IF(A19="","",IF(E19="",IF(D19="","未加入",IF(B19&lt;75,INT(2000*40%*AL19),"対象外")),""))</f>
        <v/>
      </c>
      <c r="AU19" s="259" t="str">
        <f t="shared" ref="AU19" si="19">IF(A19="","",IF(E19="",IF(D20="","未加入",IF(B19&lt;70,INT(2000*55%*AL19),"対象外")),""))</f>
        <v/>
      </c>
      <c r="AV19" s="264" t="str">
        <f>IF(A19="","",IF(E19="",IF(D21="","未加入",IF(B19&lt;99,INT(2000*5%*AL19),"対象外")),""))</f>
        <v/>
      </c>
      <c r="AW19" s="244" t="str">
        <f t="shared" ref="AW19" si="20">IF(A19="","",IF(E19="",SUM(AT19:AV21),""))</f>
        <v/>
      </c>
      <c r="AX19" s="247" t="str">
        <f t="shared" ref="AX19" si="21">IF(AS19&lt;=0,AW19,AS19)</f>
        <v/>
      </c>
      <c r="AY19" s="139" t="e">
        <f>AS19/AL19</f>
        <v>#VALUE!</v>
      </c>
    </row>
    <row r="20" spans="1:51" ht="18.95" customHeight="1">
      <c r="A20" s="291"/>
      <c r="B20" s="282"/>
      <c r="C20" s="98" t="s">
        <v>17</v>
      </c>
      <c r="D20" s="92"/>
      <c r="E20" s="285"/>
      <c r="F20" s="99" t="s">
        <v>97</v>
      </c>
      <c r="G20" s="92"/>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1">
        <f>SUM(G20:AK20)</f>
        <v>0</v>
      </c>
      <c r="AM20" s="288"/>
      <c r="AN20" s="257"/>
      <c r="AO20" s="265"/>
      <c r="AP20" s="265"/>
      <c r="AQ20" s="265"/>
      <c r="AR20" s="251"/>
      <c r="AS20" s="254"/>
      <c r="AT20" s="257"/>
      <c r="AU20" s="260"/>
      <c r="AV20" s="265"/>
      <c r="AW20" s="245"/>
      <c r="AX20" s="248"/>
      <c r="AY20" s="137"/>
    </row>
    <row r="21" spans="1:51" ht="18.95" customHeight="1">
      <c r="A21" s="292"/>
      <c r="B21" s="283"/>
      <c r="C21" s="102" t="s">
        <v>18</v>
      </c>
      <c r="D21" s="82"/>
      <c r="E21" s="286"/>
      <c r="F21" s="104" t="s">
        <v>24</v>
      </c>
      <c r="G21" s="82"/>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105"/>
      <c r="AM21" s="289"/>
      <c r="AN21" s="258"/>
      <c r="AO21" s="266"/>
      <c r="AP21" s="266"/>
      <c r="AQ21" s="266"/>
      <c r="AR21" s="252"/>
      <c r="AS21" s="255"/>
      <c r="AT21" s="258"/>
      <c r="AU21" s="261"/>
      <c r="AV21" s="266"/>
      <c r="AW21" s="246"/>
      <c r="AX21" s="249"/>
      <c r="AY21" s="138"/>
    </row>
    <row r="22" spans="1:51" ht="18.95" customHeight="1">
      <c r="A22" s="290"/>
      <c r="B22" s="281"/>
      <c r="C22" s="91" t="s">
        <v>16</v>
      </c>
      <c r="D22" s="109"/>
      <c r="E22" s="284"/>
      <c r="F22" s="110" t="s">
        <v>14</v>
      </c>
      <c r="G22" s="109"/>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11"/>
      <c r="AL22" s="108">
        <f>SUM(G22:AK22)</f>
        <v>0</v>
      </c>
      <c r="AM22" s="287">
        <f>SUM(G22:AK23)</f>
        <v>0</v>
      </c>
      <c r="AN22" s="256" t="str">
        <f>IF(A22="","",IF(D22="","未加入",IF(B22&lt;40,INT(E22*法定福利費!$C$3),IF(B22&lt;65,INT(E22*(法定福利費!$C$3+法定福利費!$C$4)),IF(B22&lt;75,INT(E22*(法定福利費!$C$3)),"対象外")))))</f>
        <v/>
      </c>
      <c r="AO22" s="264" t="str">
        <f>IF(A22="","",IF(D23="","未加入",IF(B22&lt;70,INT(E22*(法定福利費!$C$5)),"対象外")))</f>
        <v/>
      </c>
      <c r="AP22" s="264" t="str">
        <f>IF(A22="","",IF(D23="","未加入",IF(B22&lt;70,INT(E22*(法定福利費!$C$8)),"対象外")))</f>
        <v/>
      </c>
      <c r="AQ22" s="264" t="str">
        <f>IF(A22="","",IF(D24="","未加入",IF(B22&lt;99,INT(E22*(法定福利費!$C$6)),"対象外")))</f>
        <v/>
      </c>
      <c r="AR22" s="250" t="str">
        <f t="shared" ref="AR22" si="22">IF(A22="","",IF(OR(D22="",D23="",D24=""),SUM(AN22:AQ24),SUM(AN22:AQ24)))</f>
        <v/>
      </c>
      <c r="AS22" s="253" t="str">
        <f t="shared" ref="AS22" si="23">IF(A22="","",IF(INT(AR22/22*AL22)&gt;SUM(AN22:AQ24),AR22,INT(AR22/22*AL22)))</f>
        <v/>
      </c>
      <c r="AT22" s="256" t="str">
        <f t="shared" ref="AT22" si="24">IF(A22="","",IF(E22="",IF(D22="","未加入",IF(B22&lt;75,INT(2000*40%*AL22),"対象外")),""))</f>
        <v/>
      </c>
      <c r="AU22" s="259" t="str">
        <f t="shared" ref="AU22" si="25">IF(A22="","",IF(E22="",IF(D23="","未加入",IF(B22&lt;70,INT(2000*55%*AL22),"対象外")),""))</f>
        <v/>
      </c>
      <c r="AV22" s="264" t="str">
        <f>IF(A22="","",IF(E22="",IF(D24="","未加入",IF(B22&lt;99,INT(2000*5%*AL22),"対象外")),""))</f>
        <v/>
      </c>
      <c r="AW22" s="244" t="str">
        <f t="shared" ref="AW22" si="26">IF(A22="","",IF(E22="",SUM(AT22:AV24),""))</f>
        <v/>
      </c>
      <c r="AX22" s="247" t="str">
        <f t="shared" ref="AX22" si="27">IF(AS22&lt;=0,AW22,AS22)</f>
        <v/>
      </c>
      <c r="AY22" s="139" t="e">
        <f>AS22/AL22</f>
        <v>#VALUE!</v>
      </c>
    </row>
    <row r="23" spans="1:51" ht="18.95" customHeight="1">
      <c r="A23" s="291"/>
      <c r="B23" s="282"/>
      <c r="C23" s="98" t="s">
        <v>17</v>
      </c>
      <c r="D23" s="92"/>
      <c r="E23" s="285"/>
      <c r="F23" s="99" t="s">
        <v>97</v>
      </c>
      <c r="G23" s="92"/>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1">
        <f>SUM(G23:AK23)</f>
        <v>0</v>
      </c>
      <c r="AM23" s="288"/>
      <c r="AN23" s="257"/>
      <c r="AO23" s="265"/>
      <c r="AP23" s="265"/>
      <c r="AQ23" s="265"/>
      <c r="AR23" s="251"/>
      <c r="AS23" s="254"/>
      <c r="AT23" s="257"/>
      <c r="AU23" s="260"/>
      <c r="AV23" s="265"/>
      <c r="AW23" s="245"/>
      <c r="AX23" s="248"/>
      <c r="AY23" s="137"/>
    </row>
    <row r="24" spans="1:51" ht="18.95" customHeight="1">
      <c r="A24" s="292"/>
      <c r="B24" s="283"/>
      <c r="C24" s="102" t="s">
        <v>18</v>
      </c>
      <c r="D24" s="82"/>
      <c r="E24" s="286"/>
      <c r="F24" s="104" t="s">
        <v>24</v>
      </c>
      <c r="G24" s="82"/>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105"/>
      <c r="AM24" s="289"/>
      <c r="AN24" s="258"/>
      <c r="AO24" s="266"/>
      <c r="AP24" s="266"/>
      <c r="AQ24" s="266"/>
      <c r="AR24" s="252"/>
      <c r="AS24" s="255"/>
      <c r="AT24" s="258"/>
      <c r="AU24" s="261"/>
      <c r="AV24" s="266"/>
      <c r="AW24" s="246"/>
      <c r="AX24" s="249"/>
      <c r="AY24" s="138"/>
    </row>
    <row r="25" spans="1:51" ht="18.95" customHeight="1">
      <c r="A25" s="290"/>
      <c r="B25" s="281"/>
      <c r="C25" s="91" t="s">
        <v>16</v>
      </c>
      <c r="D25" s="109"/>
      <c r="E25" s="284"/>
      <c r="F25" s="110" t="s">
        <v>14</v>
      </c>
      <c r="G25" s="109"/>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11"/>
      <c r="AL25" s="108">
        <f>SUM(G25:AK25)</f>
        <v>0</v>
      </c>
      <c r="AM25" s="287">
        <f>SUM(G25:AK26)</f>
        <v>0</v>
      </c>
      <c r="AN25" s="256" t="str">
        <f>IF(A25="","",IF(D25="","未加入",IF(B25&lt;40,INT(E25*法定福利費!$C$3),IF(B25&lt;65,INT(E25*(法定福利費!$C$3+法定福利費!$C$4)),IF(B25&lt;75,INT(E25*(法定福利費!$C$3)),"対象外")))))</f>
        <v/>
      </c>
      <c r="AO25" s="264" t="str">
        <f>IF(A25="","",IF(D26="","未加入",IF(B25&lt;70,INT(E25*(法定福利費!$C$5)),"対象外")))</f>
        <v/>
      </c>
      <c r="AP25" s="264" t="str">
        <f>IF(A25="","",IF(D26="","未加入",IF(B25&lt;70,INT(E25*(法定福利費!$C$8)),"対象外")))</f>
        <v/>
      </c>
      <c r="AQ25" s="264" t="str">
        <f>IF(A25="","",IF(D27="","未加入",IF(B25&lt;99,INT(E25*(法定福利費!$C$6)),"対象外")))</f>
        <v/>
      </c>
      <c r="AR25" s="250" t="str">
        <f t="shared" ref="AR25" si="28">IF(A25="","",IF(OR(D25="",D26="",D27=""),SUM(AN25:AQ27),SUM(AN25:AQ27)))</f>
        <v/>
      </c>
      <c r="AS25" s="253" t="str">
        <f t="shared" ref="AS25" si="29">IF(A25="","",IF(INT(AR25/22*AL25)&gt;SUM(AN25:AQ27),AR25,INT(AR25/22*AL25)))</f>
        <v/>
      </c>
      <c r="AT25" s="256" t="str">
        <f t="shared" ref="AT25" si="30">IF(A25="","",IF(E25="",IF(D25="","未加入",IF(B25&lt;75,INT(2000*40%*AL25),"対象外")),""))</f>
        <v/>
      </c>
      <c r="AU25" s="259" t="str">
        <f t="shared" ref="AU25" si="31">IF(A25="","",IF(E25="",IF(D26="","未加入",IF(B25&lt;70,INT(2000*55%*AL25),"対象外")),""))</f>
        <v/>
      </c>
      <c r="AV25" s="264" t="str">
        <f>IF(A25="","",IF(E25="",IF(D27="","未加入",IF(B25&lt;99,INT(2000*5%*AL25),"対象外")),""))</f>
        <v/>
      </c>
      <c r="AW25" s="244" t="str">
        <f t="shared" ref="AW25" si="32">IF(A25="","",IF(E25="",SUM(AT25:AV27),""))</f>
        <v/>
      </c>
      <c r="AX25" s="247" t="str">
        <f t="shared" ref="AX25" si="33">IF(AS25&lt;=0,AW25,AS25)</f>
        <v/>
      </c>
      <c r="AY25" s="139" t="e">
        <f>AS25/AL25</f>
        <v>#VALUE!</v>
      </c>
    </row>
    <row r="26" spans="1:51" ht="18.95" customHeight="1">
      <c r="A26" s="291"/>
      <c r="B26" s="282"/>
      <c r="C26" s="98" t="s">
        <v>17</v>
      </c>
      <c r="D26" s="92"/>
      <c r="E26" s="285"/>
      <c r="F26" s="99" t="s">
        <v>97</v>
      </c>
      <c r="G26" s="92"/>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1">
        <f>SUM(G26:AK26)</f>
        <v>0</v>
      </c>
      <c r="AM26" s="288"/>
      <c r="AN26" s="257"/>
      <c r="AO26" s="265"/>
      <c r="AP26" s="265"/>
      <c r="AQ26" s="265"/>
      <c r="AR26" s="251"/>
      <c r="AS26" s="254"/>
      <c r="AT26" s="257"/>
      <c r="AU26" s="260"/>
      <c r="AV26" s="265"/>
      <c r="AW26" s="245"/>
      <c r="AX26" s="248"/>
      <c r="AY26" s="137"/>
    </row>
    <row r="27" spans="1:51" ht="18.95" customHeight="1">
      <c r="A27" s="292"/>
      <c r="B27" s="283"/>
      <c r="C27" s="102" t="s">
        <v>18</v>
      </c>
      <c r="D27" s="82"/>
      <c r="E27" s="286"/>
      <c r="F27" s="104" t="s">
        <v>24</v>
      </c>
      <c r="G27" s="82"/>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105"/>
      <c r="AM27" s="289"/>
      <c r="AN27" s="258"/>
      <c r="AO27" s="266"/>
      <c r="AP27" s="266"/>
      <c r="AQ27" s="266"/>
      <c r="AR27" s="252"/>
      <c r="AS27" s="255"/>
      <c r="AT27" s="258"/>
      <c r="AU27" s="261"/>
      <c r="AV27" s="266"/>
      <c r="AW27" s="246"/>
      <c r="AX27" s="249"/>
      <c r="AY27" s="138"/>
    </row>
    <row r="28" spans="1:51" ht="18.95" customHeight="1">
      <c r="A28" s="290"/>
      <c r="B28" s="281"/>
      <c r="C28" s="91" t="s">
        <v>16</v>
      </c>
      <c r="D28" s="109"/>
      <c r="E28" s="284"/>
      <c r="F28" s="110" t="s">
        <v>14</v>
      </c>
      <c r="G28" s="109"/>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11"/>
      <c r="AL28" s="108">
        <f>SUM(G28:AK28)</f>
        <v>0</v>
      </c>
      <c r="AM28" s="287">
        <f>SUM(G28:AK29)</f>
        <v>0</v>
      </c>
      <c r="AN28" s="256" t="str">
        <f>IF(A28="","",IF(D28="","未加入",IF(B28&lt;40,INT(E28*法定福利費!$C$3),IF(B28&lt;65,INT(E28*(法定福利費!$C$3+法定福利費!$C$4)),IF(B28&lt;75,INT(E28*(法定福利費!$C$3)),"対象外")))))</f>
        <v/>
      </c>
      <c r="AO28" s="264" t="str">
        <f>IF(A28="","",IF(D29="","未加入",IF(B28&lt;70,INT(E28*(法定福利費!$C$5)),"対象外")))</f>
        <v/>
      </c>
      <c r="AP28" s="264" t="str">
        <f>IF(A28="","",IF(D29="","未加入",IF(B28&lt;70,INT(E28*(法定福利費!$C$8)),"対象外")))</f>
        <v/>
      </c>
      <c r="AQ28" s="264" t="str">
        <f>IF(A28="","",IF(D30="","未加入",IF(B28&lt;99,INT(E28*(法定福利費!$C$6)),"対象外")))</f>
        <v/>
      </c>
      <c r="AR28" s="250" t="str">
        <f t="shared" ref="AR28" si="34">IF(A28="","",IF(OR(D28="",D29="",D30=""),SUM(AN28:AQ30),SUM(AN28:AQ30)))</f>
        <v/>
      </c>
      <c r="AS28" s="253" t="str">
        <f t="shared" ref="AS28" si="35">IF(A28="","",IF(INT(AR28/22*AL28)&gt;SUM(AN28:AQ30),AR28,INT(AR28/22*AL28)))</f>
        <v/>
      </c>
      <c r="AT28" s="256" t="str">
        <f t="shared" ref="AT28" si="36">IF(A28="","",IF(E28="",IF(D28="","未加入",IF(B28&lt;75,INT(2000*40%*AL28),"対象外")),""))</f>
        <v/>
      </c>
      <c r="AU28" s="259" t="str">
        <f t="shared" ref="AU28" si="37">IF(A28="","",IF(E28="",IF(D29="","未加入",IF(B28&lt;70,INT(2000*55%*AL28),"対象外")),""))</f>
        <v/>
      </c>
      <c r="AV28" s="264" t="str">
        <f>IF(A28="","",IF(E28="",IF(D30="","未加入",IF(B28&lt;99,INT(2000*5%*AL28),"対象外")),""))</f>
        <v/>
      </c>
      <c r="AW28" s="244" t="str">
        <f t="shared" ref="AW28" si="38">IF(A28="","",IF(E28="",SUM(AT28:AV30),""))</f>
        <v/>
      </c>
      <c r="AX28" s="247" t="str">
        <f t="shared" ref="AX28" si="39">IF(AS28&lt;=0,AW28,AS28)</f>
        <v/>
      </c>
      <c r="AY28" s="139" t="e">
        <f>AS28/AL28</f>
        <v>#VALUE!</v>
      </c>
    </row>
    <row r="29" spans="1:51" ht="18.95" customHeight="1">
      <c r="A29" s="291"/>
      <c r="B29" s="282"/>
      <c r="C29" s="98" t="s">
        <v>17</v>
      </c>
      <c r="D29" s="92"/>
      <c r="E29" s="285"/>
      <c r="F29" s="99" t="s">
        <v>97</v>
      </c>
      <c r="G29" s="92"/>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1">
        <f>SUM(G29:AK29)</f>
        <v>0</v>
      </c>
      <c r="AM29" s="288"/>
      <c r="AN29" s="257"/>
      <c r="AO29" s="265"/>
      <c r="AP29" s="265"/>
      <c r="AQ29" s="265"/>
      <c r="AR29" s="251"/>
      <c r="AS29" s="254"/>
      <c r="AT29" s="257"/>
      <c r="AU29" s="260"/>
      <c r="AV29" s="265"/>
      <c r="AW29" s="245"/>
      <c r="AX29" s="248"/>
      <c r="AY29" s="137"/>
    </row>
    <row r="30" spans="1:51" ht="18.95" customHeight="1">
      <c r="A30" s="292"/>
      <c r="B30" s="283"/>
      <c r="C30" s="102" t="s">
        <v>18</v>
      </c>
      <c r="D30" s="82"/>
      <c r="E30" s="286"/>
      <c r="F30" s="104" t="s">
        <v>24</v>
      </c>
      <c r="G30" s="82"/>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105"/>
      <c r="AM30" s="289"/>
      <c r="AN30" s="258"/>
      <c r="AO30" s="266"/>
      <c r="AP30" s="266"/>
      <c r="AQ30" s="266"/>
      <c r="AR30" s="252"/>
      <c r="AS30" s="255"/>
      <c r="AT30" s="258"/>
      <c r="AU30" s="261"/>
      <c r="AV30" s="266"/>
      <c r="AW30" s="246"/>
      <c r="AX30" s="249"/>
      <c r="AY30" s="138"/>
    </row>
    <row r="31" spans="1:51" ht="18.95" customHeight="1">
      <c r="A31" s="290"/>
      <c r="B31" s="281"/>
      <c r="C31" s="91" t="s">
        <v>16</v>
      </c>
      <c r="D31" s="109"/>
      <c r="E31" s="284"/>
      <c r="F31" s="110" t="s">
        <v>14</v>
      </c>
      <c r="G31" s="109"/>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11"/>
      <c r="AL31" s="108">
        <f>SUM(G31:AK31)</f>
        <v>0</v>
      </c>
      <c r="AM31" s="287">
        <f>SUM(G31:AK32)</f>
        <v>0</v>
      </c>
      <c r="AN31" s="256" t="str">
        <f>IF(A31="","",IF(D31="","未加入",IF(B31&lt;40,INT(E31*法定福利費!$C$3),IF(B31&lt;65,INT(E31*(法定福利費!$C$3+法定福利費!$C$4)),IF(B31&lt;75,INT(E31*(法定福利費!$C$3)),"対象外")))))</f>
        <v/>
      </c>
      <c r="AO31" s="264" t="str">
        <f>IF(A31="","",IF(D32="","未加入",IF(B31&lt;70,INT(E31*(法定福利費!$C$5)),"対象外")))</f>
        <v/>
      </c>
      <c r="AP31" s="264" t="str">
        <f>IF(A31="","",IF(D32="","未加入",IF(B31&lt;70,INT(E31*(法定福利費!$C$8)),"対象外")))</f>
        <v/>
      </c>
      <c r="AQ31" s="264" t="str">
        <f>IF(A31="","",IF(D33="","未加入",IF(B31&lt;99,INT(E31*(法定福利費!$C$6)),"対象外")))</f>
        <v/>
      </c>
      <c r="AR31" s="250" t="str">
        <f t="shared" ref="AR31" si="40">IF(A31="","",IF(OR(D31="",D32="",D33=""),SUM(AN31:AQ33),SUM(AN31:AQ33)))</f>
        <v/>
      </c>
      <c r="AS31" s="253" t="str">
        <f t="shared" ref="AS31" si="41">IF(A31="","",IF(INT(AR31/22*AL31)&gt;SUM(AN31:AQ33),AR31,INT(AR31/22*AL31)))</f>
        <v/>
      </c>
      <c r="AT31" s="256" t="str">
        <f t="shared" ref="AT31" si="42">IF(A31="","",IF(E31="",IF(D31="","未加入",IF(B31&lt;75,INT(2000*40%*AL31),"対象外")),""))</f>
        <v/>
      </c>
      <c r="AU31" s="259" t="str">
        <f t="shared" ref="AU31" si="43">IF(A31="","",IF(E31="",IF(D32="","未加入",IF(B31&lt;70,INT(2000*55%*AL31),"対象外")),""))</f>
        <v/>
      </c>
      <c r="AV31" s="264" t="str">
        <f>IF(A31="","",IF(E31="",IF(D33="","未加入",IF(B31&lt;99,INT(2000*5%*AL31),"対象外")),""))</f>
        <v/>
      </c>
      <c r="AW31" s="244" t="str">
        <f t="shared" ref="AW31" si="44">IF(A31="","",IF(E31="",SUM(AT31:AV33),""))</f>
        <v/>
      </c>
      <c r="AX31" s="247" t="str">
        <f t="shared" ref="AX31" si="45">IF(AS31&lt;=0,AW31,AS31)</f>
        <v/>
      </c>
      <c r="AY31" s="139" t="e">
        <f>AS31/AL31</f>
        <v>#VALUE!</v>
      </c>
    </row>
    <row r="32" spans="1:51" ht="18.95" customHeight="1">
      <c r="A32" s="291"/>
      <c r="B32" s="282"/>
      <c r="C32" s="98" t="s">
        <v>17</v>
      </c>
      <c r="D32" s="92"/>
      <c r="E32" s="285"/>
      <c r="F32" s="99" t="s">
        <v>97</v>
      </c>
      <c r="G32" s="92"/>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1">
        <f>SUM(G32:AK32)</f>
        <v>0</v>
      </c>
      <c r="AM32" s="288"/>
      <c r="AN32" s="257"/>
      <c r="AO32" s="265"/>
      <c r="AP32" s="265"/>
      <c r="AQ32" s="265"/>
      <c r="AR32" s="251"/>
      <c r="AS32" s="254"/>
      <c r="AT32" s="257"/>
      <c r="AU32" s="260"/>
      <c r="AV32" s="265"/>
      <c r="AW32" s="245"/>
      <c r="AX32" s="248"/>
      <c r="AY32" s="137"/>
    </row>
    <row r="33" spans="1:51" ht="18.95" customHeight="1">
      <c r="A33" s="292"/>
      <c r="B33" s="283"/>
      <c r="C33" s="102" t="s">
        <v>18</v>
      </c>
      <c r="D33" s="82"/>
      <c r="E33" s="286"/>
      <c r="F33" s="104" t="s">
        <v>24</v>
      </c>
      <c r="G33" s="82"/>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105"/>
      <c r="AM33" s="289"/>
      <c r="AN33" s="258"/>
      <c r="AO33" s="266"/>
      <c r="AP33" s="266"/>
      <c r="AQ33" s="266"/>
      <c r="AR33" s="252"/>
      <c r="AS33" s="255"/>
      <c r="AT33" s="258"/>
      <c r="AU33" s="261"/>
      <c r="AV33" s="266"/>
      <c r="AW33" s="246"/>
      <c r="AX33" s="249"/>
      <c r="AY33" s="138"/>
    </row>
    <row r="34" spans="1:51" ht="18.95" customHeight="1">
      <c r="A34" s="290"/>
      <c r="B34" s="281"/>
      <c r="C34" s="91" t="s">
        <v>16</v>
      </c>
      <c r="D34" s="109"/>
      <c r="E34" s="284"/>
      <c r="F34" s="110" t="s">
        <v>14</v>
      </c>
      <c r="G34" s="109"/>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11"/>
      <c r="AL34" s="108">
        <f>SUM(G34:AK34)</f>
        <v>0</v>
      </c>
      <c r="AM34" s="287">
        <f>SUM(G34:AK35)</f>
        <v>0</v>
      </c>
      <c r="AN34" s="256" t="str">
        <f>IF(A34="","",IF(D34="","未加入",IF(B34&lt;40,INT(E34*法定福利費!$C$3),IF(B34&lt;65,INT(E34*(法定福利費!$C$3+法定福利費!$C$4)),IF(B34&lt;75,INT(E34*(法定福利費!$C$3)),"対象外")))))</f>
        <v/>
      </c>
      <c r="AO34" s="264" t="str">
        <f>IF(A34="","",IF(D35="","未加入",IF(B34&lt;70,INT(E34*(法定福利費!$C$5)),"対象外")))</f>
        <v/>
      </c>
      <c r="AP34" s="264" t="str">
        <f>IF(A34="","",IF(D35="","未加入",IF(B34&lt;70,INT(E34*(法定福利費!$C$8)),"対象外")))</f>
        <v/>
      </c>
      <c r="AQ34" s="264" t="str">
        <f>IF(A34="","",IF(D36="","未加入",IF(B34&lt;99,INT(E34*(法定福利費!$C$6)),"対象外")))</f>
        <v/>
      </c>
      <c r="AR34" s="250" t="str">
        <f t="shared" ref="AR34" si="46">IF(A34="","",IF(OR(D34="",D35="",D36=""),SUM(AN34:AQ36),SUM(AN34:AQ36)))</f>
        <v/>
      </c>
      <c r="AS34" s="253" t="str">
        <f t="shared" ref="AS34" si="47">IF(A34="","",IF(INT(AR34/22*AL34)&gt;SUM(AN34:AQ36),AR34,INT(AR34/22*AL34)))</f>
        <v/>
      </c>
      <c r="AT34" s="256" t="str">
        <f t="shared" ref="AT34" si="48">IF(A34="","",IF(E34="",IF(D34="","未加入",IF(B34&lt;75,INT(2000*40%*AL34),"対象外")),""))</f>
        <v/>
      </c>
      <c r="AU34" s="259" t="str">
        <f t="shared" ref="AU34" si="49">IF(A34="","",IF(E34="",IF(D35="","未加入",IF(B34&lt;70,INT(2000*55%*AL34),"対象外")),""))</f>
        <v/>
      </c>
      <c r="AV34" s="264" t="str">
        <f>IF(A34="","",IF(E34="",IF(D36="","未加入",IF(B34&lt;99,INT(2000*5%*AL34),"対象外")),""))</f>
        <v/>
      </c>
      <c r="AW34" s="244" t="str">
        <f t="shared" ref="AW34" si="50">IF(A34="","",IF(E34="",SUM(AT34:AV36),""))</f>
        <v/>
      </c>
      <c r="AX34" s="247" t="str">
        <f t="shared" ref="AX34" si="51">IF(AS34&lt;=0,AW34,AS34)</f>
        <v/>
      </c>
      <c r="AY34" s="139" t="e">
        <f>AS34/AL34</f>
        <v>#VALUE!</v>
      </c>
    </row>
    <row r="35" spans="1:51" ht="18.95" customHeight="1">
      <c r="A35" s="291"/>
      <c r="B35" s="282"/>
      <c r="C35" s="98" t="s">
        <v>17</v>
      </c>
      <c r="D35" s="92"/>
      <c r="E35" s="285"/>
      <c r="F35" s="99" t="s">
        <v>97</v>
      </c>
      <c r="G35" s="92"/>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1">
        <f>SUM(G35:AK35)</f>
        <v>0</v>
      </c>
      <c r="AM35" s="288"/>
      <c r="AN35" s="257"/>
      <c r="AO35" s="265"/>
      <c r="AP35" s="265"/>
      <c r="AQ35" s="265"/>
      <c r="AR35" s="251"/>
      <c r="AS35" s="254"/>
      <c r="AT35" s="257"/>
      <c r="AU35" s="260"/>
      <c r="AV35" s="265"/>
      <c r="AW35" s="245"/>
      <c r="AX35" s="248"/>
      <c r="AY35" s="137"/>
    </row>
    <row r="36" spans="1:51" ht="18.95" customHeight="1" thickBot="1">
      <c r="A36" s="292"/>
      <c r="B36" s="283"/>
      <c r="C36" s="102" t="s">
        <v>18</v>
      </c>
      <c r="D36" s="82"/>
      <c r="E36" s="286"/>
      <c r="F36" s="104" t="s">
        <v>24</v>
      </c>
      <c r="G36" s="82"/>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105"/>
      <c r="AM36" s="289"/>
      <c r="AN36" s="258"/>
      <c r="AO36" s="266"/>
      <c r="AP36" s="266"/>
      <c r="AQ36" s="266"/>
      <c r="AR36" s="252"/>
      <c r="AS36" s="255"/>
      <c r="AT36" s="258"/>
      <c r="AU36" s="261"/>
      <c r="AV36" s="266"/>
      <c r="AW36" s="246"/>
      <c r="AX36" s="249"/>
      <c r="AY36" s="138"/>
    </row>
    <row r="37" spans="1:51" s="47" customFormat="1" ht="18" customHeight="1">
      <c r="A37" s="293" t="s">
        <v>2</v>
      </c>
      <c r="B37" s="294"/>
      <c r="C37" s="294"/>
      <c r="D37" s="294"/>
      <c r="E37" s="294"/>
      <c r="F37" s="112"/>
      <c r="G37" s="275"/>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7"/>
      <c r="AL37" s="271"/>
      <c r="AM37" s="273"/>
      <c r="AN37" s="275"/>
      <c r="AO37" s="277"/>
      <c r="AP37" s="277"/>
      <c r="AQ37" s="277"/>
      <c r="AR37" s="332"/>
      <c r="AS37" s="334"/>
      <c r="AT37" s="279"/>
      <c r="AU37" s="277"/>
      <c r="AV37" s="277"/>
      <c r="AW37" s="267"/>
      <c r="AX37" s="269">
        <f>SUM(AX10:AX36)</f>
        <v>0</v>
      </c>
      <c r="AY37" s="46"/>
    </row>
    <row r="38" spans="1:51" s="47" customFormat="1" ht="18" customHeight="1">
      <c r="A38" s="295"/>
      <c r="B38" s="296"/>
      <c r="C38" s="296"/>
      <c r="D38" s="296"/>
      <c r="E38" s="296"/>
      <c r="F38" s="113"/>
      <c r="G38" s="276"/>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8"/>
      <c r="AL38" s="272"/>
      <c r="AM38" s="274"/>
      <c r="AN38" s="276"/>
      <c r="AO38" s="278"/>
      <c r="AP38" s="278"/>
      <c r="AQ38" s="278"/>
      <c r="AR38" s="333"/>
      <c r="AS38" s="335"/>
      <c r="AT38" s="280"/>
      <c r="AU38" s="278"/>
      <c r="AV38" s="278"/>
      <c r="AW38" s="268"/>
      <c r="AX38" s="270"/>
      <c r="AY38" s="46"/>
    </row>
    <row r="39" spans="1:51" ht="12.95" customHeight="1">
      <c r="F39" s="49"/>
    </row>
  </sheetData>
  <protectedRanges>
    <protectedRange sqref="A7:AM7 A9:AM9 A8:F8 H8:AM8 A10:F36" name="範囲2"/>
    <protectedRange sqref="D4 V4:AE5 AM4 AQ4 A7:AM7 A9:AM9 A8:F8 H8:AM8 A37:E38 A10:F36" name="範囲1"/>
    <protectedRange sqref="G8" name="範囲2_1"/>
    <protectedRange sqref="G10:AM36" name="範囲2_2"/>
  </protectedRanges>
  <mergeCells count="216">
    <mergeCell ref="AR37:AR38"/>
    <mergeCell ref="AS37:AS38"/>
    <mergeCell ref="AU37:AU38"/>
    <mergeCell ref="AV37:AV38"/>
    <mergeCell ref="J2:W2"/>
    <mergeCell ref="X2:AX2"/>
    <mergeCell ref="A4:C5"/>
    <mergeCell ref="D4:N5"/>
    <mergeCell ref="O4:U5"/>
    <mergeCell ref="V4:AE4"/>
    <mergeCell ref="AF4:AH5"/>
    <mergeCell ref="AI4:AJ5"/>
    <mergeCell ref="AK4:AP5"/>
    <mergeCell ref="AQ4:AQ5"/>
    <mergeCell ref="AR4:AR5"/>
    <mergeCell ref="AX4:AX5"/>
    <mergeCell ref="V5:AE5"/>
    <mergeCell ref="B13:B15"/>
    <mergeCell ref="E13:E15"/>
    <mergeCell ref="AM13:AM15"/>
    <mergeCell ref="AN13:AN15"/>
    <mergeCell ref="AO13:AO15"/>
    <mergeCell ref="AP13:AP15"/>
    <mergeCell ref="AQ13:AQ15"/>
    <mergeCell ref="AY8:AY9"/>
    <mergeCell ref="A10:A12"/>
    <mergeCell ref="B10:B12"/>
    <mergeCell ref="E10:E12"/>
    <mergeCell ref="AM10:AM12"/>
    <mergeCell ref="AN10:AN12"/>
    <mergeCell ref="AO10:AO12"/>
    <mergeCell ref="AP10:AP12"/>
    <mergeCell ref="AQ10:AQ12"/>
    <mergeCell ref="AR10:AR12"/>
    <mergeCell ref="AY10:AY12"/>
    <mergeCell ref="AS10:AS12"/>
    <mergeCell ref="AT10:AT12"/>
    <mergeCell ref="AU10:AU12"/>
    <mergeCell ref="AV10:AV12"/>
    <mergeCell ref="AW10:AW12"/>
    <mergeCell ref="AX10:AX12"/>
    <mergeCell ref="A7:A9"/>
    <mergeCell ref="B7:B9"/>
    <mergeCell ref="C7:D9"/>
    <mergeCell ref="E7:E9"/>
    <mergeCell ref="F7:F9"/>
    <mergeCell ref="AR13:AR15"/>
    <mergeCell ref="AS4:AW5"/>
    <mergeCell ref="G7:AM7"/>
    <mergeCell ref="AN7:AX7"/>
    <mergeCell ref="AL8:AL9"/>
    <mergeCell ref="AM8:AM9"/>
    <mergeCell ref="AN8:AS8"/>
    <mergeCell ref="AT8:AW8"/>
    <mergeCell ref="AX8:AX9"/>
    <mergeCell ref="AY13:AY15"/>
    <mergeCell ref="A16:A18"/>
    <mergeCell ref="B16:B18"/>
    <mergeCell ref="E16:E18"/>
    <mergeCell ref="AM16:AM18"/>
    <mergeCell ref="AN16:AN18"/>
    <mergeCell ref="AO16:AO18"/>
    <mergeCell ref="AP16:AP18"/>
    <mergeCell ref="AQ16:AQ18"/>
    <mergeCell ref="AR16:AR18"/>
    <mergeCell ref="AS13:AS15"/>
    <mergeCell ref="AT13:AT15"/>
    <mergeCell ref="AU13:AU15"/>
    <mergeCell ref="AV13:AV15"/>
    <mergeCell ref="AW13:AW15"/>
    <mergeCell ref="AX13:AX15"/>
    <mergeCell ref="AY16:AY18"/>
    <mergeCell ref="AS16:AS18"/>
    <mergeCell ref="AT16:AT18"/>
    <mergeCell ref="AU16:AU18"/>
    <mergeCell ref="AV16:AV18"/>
    <mergeCell ref="AW16:AW18"/>
    <mergeCell ref="AX16:AX18"/>
    <mergeCell ref="A13:A15"/>
    <mergeCell ref="A19:A21"/>
    <mergeCell ref="B19:B21"/>
    <mergeCell ref="E19:E21"/>
    <mergeCell ref="AM19:AM21"/>
    <mergeCell ref="AN19:AN21"/>
    <mergeCell ref="AO19:AO21"/>
    <mergeCell ref="AP19:AP21"/>
    <mergeCell ref="AQ19:AQ21"/>
    <mergeCell ref="AR19:AR21"/>
    <mergeCell ref="AR25:AR27"/>
    <mergeCell ref="AY19:AY21"/>
    <mergeCell ref="A22:A24"/>
    <mergeCell ref="B22:B24"/>
    <mergeCell ref="E22:E24"/>
    <mergeCell ref="AM22:AM24"/>
    <mergeCell ref="AN22:AN24"/>
    <mergeCell ref="AO22:AO24"/>
    <mergeCell ref="AP22:AP24"/>
    <mergeCell ref="AQ22:AQ24"/>
    <mergeCell ref="AR22:AR24"/>
    <mergeCell ref="AS19:AS21"/>
    <mergeCell ref="AT19:AT21"/>
    <mergeCell ref="AU19:AU21"/>
    <mergeCell ref="AV19:AV21"/>
    <mergeCell ref="AW19:AW21"/>
    <mergeCell ref="AX19:AX21"/>
    <mergeCell ref="AY22:AY24"/>
    <mergeCell ref="AS22:AS24"/>
    <mergeCell ref="AT22:AT24"/>
    <mergeCell ref="AU22:AU24"/>
    <mergeCell ref="AV22:AV24"/>
    <mergeCell ref="AW22:AW24"/>
    <mergeCell ref="AX22:AX24"/>
    <mergeCell ref="AY25:AY27"/>
    <mergeCell ref="A28:A30"/>
    <mergeCell ref="B28:B30"/>
    <mergeCell ref="E28:E30"/>
    <mergeCell ref="AM28:AM30"/>
    <mergeCell ref="AN28:AN30"/>
    <mergeCell ref="AO28:AO30"/>
    <mergeCell ref="AP28:AP30"/>
    <mergeCell ref="AQ28:AQ30"/>
    <mergeCell ref="AR28:AR30"/>
    <mergeCell ref="AS25:AS27"/>
    <mergeCell ref="AT25:AT27"/>
    <mergeCell ref="AU25:AU27"/>
    <mergeCell ref="AV25:AV27"/>
    <mergeCell ref="AW25:AW27"/>
    <mergeCell ref="AX25:AX27"/>
    <mergeCell ref="A25:A27"/>
    <mergeCell ref="B25:B27"/>
    <mergeCell ref="E25:E27"/>
    <mergeCell ref="AM25:AM27"/>
    <mergeCell ref="AN25:AN27"/>
    <mergeCell ref="AO25:AO27"/>
    <mergeCell ref="AP25:AP27"/>
    <mergeCell ref="AQ25:AQ27"/>
    <mergeCell ref="AS31:AS33"/>
    <mergeCell ref="AT31:AT33"/>
    <mergeCell ref="AU31:AU33"/>
    <mergeCell ref="AW31:AW33"/>
    <mergeCell ref="AX31:AX33"/>
    <mergeCell ref="AY31:AY33"/>
    <mergeCell ref="AY28:AY30"/>
    <mergeCell ref="B31:B33"/>
    <mergeCell ref="E31:E33"/>
    <mergeCell ref="AM31:AM33"/>
    <mergeCell ref="AN31:AN33"/>
    <mergeCell ref="AO31:AO33"/>
    <mergeCell ref="AP31:AP33"/>
    <mergeCell ref="AQ31:AQ33"/>
    <mergeCell ref="AR31:AR33"/>
    <mergeCell ref="AS28:AS30"/>
    <mergeCell ref="AT28:AT30"/>
    <mergeCell ref="AU28:AU30"/>
    <mergeCell ref="AV28:AV30"/>
    <mergeCell ref="AW28:AW30"/>
    <mergeCell ref="AX28:AX30"/>
    <mergeCell ref="AV31:AV33"/>
    <mergeCell ref="A31:A33"/>
    <mergeCell ref="A37:E38"/>
    <mergeCell ref="G37:G38"/>
    <mergeCell ref="H37:H38"/>
    <mergeCell ref="I37:I38"/>
    <mergeCell ref="J37:J38"/>
    <mergeCell ref="K37:K38"/>
    <mergeCell ref="L37:L38"/>
    <mergeCell ref="AP34:AP36"/>
    <mergeCell ref="A34:A36"/>
    <mergeCell ref="AO37:AO38"/>
    <mergeCell ref="AP37:AP38"/>
    <mergeCell ref="AQ34:AQ36"/>
    <mergeCell ref="B34:B36"/>
    <mergeCell ref="E34:E36"/>
    <mergeCell ref="AM34:AM36"/>
    <mergeCell ref="AN34:AN36"/>
    <mergeCell ref="AO34:AO36"/>
    <mergeCell ref="M37:M38"/>
    <mergeCell ref="N37:N38"/>
    <mergeCell ref="O37:O38"/>
    <mergeCell ref="P37:P38"/>
    <mergeCell ref="Q37:Q38"/>
    <mergeCell ref="R37:R38"/>
    <mergeCell ref="S37:S38"/>
    <mergeCell ref="T37:T38"/>
    <mergeCell ref="U37:U38"/>
    <mergeCell ref="V37:V38"/>
    <mergeCell ref="W37:W38"/>
    <mergeCell ref="X37:X38"/>
    <mergeCell ref="AG37:AG38"/>
    <mergeCell ref="AH37:AH38"/>
    <mergeCell ref="AI37:AI38"/>
    <mergeCell ref="AJ37:AJ38"/>
    <mergeCell ref="AW34:AW36"/>
    <mergeCell ref="AX34:AX36"/>
    <mergeCell ref="AY34:AY36"/>
    <mergeCell ref="AR34:AR36"/>
    <mergeCell ref="AS34:AS36"/>
    <mergeCell ref="AT34:AT36"/>
    <mergeCell ref="AU34:AU36"/>
    <mergeCell ref="Y37:Y38"/>
    <mergeCell ref="Z37:Z38"/>
    <mergeCell ref="AA37:AA38"/>
    <mergeCell ref="AB37:AB38"/>
    <mergeCell ref="AC37:AC38"/>
    <mergeCell ref="AD37:AD38"/>
    <mergeCell ref="AV34:AV36"/>
    <mergeCell ref="AW37:AW38"/>
    <mergeCell ref="AX37:AX38"/>
    <mergeCell ref="AK37:AK38"/>
    <mergeCell ref="AL37:AL38"/>
    <mergeCell ref="AM37:AM38"/>
    <mergeCell ref="AN37:AN38"/>
    <mergeCell ref="AQ37:AQ38"/>
    <mergeCell ref="AT37:AT38"/>
    <mergeCell ref="AE37:AE38"/>
    <mergeCell ref="AF37:AF38"/>
  </mergeCells>
  <phoneticPr fontId="4"/>
  <dataValidations count="1">
    <dataValidation imeMode="off" allowBlank="1" showInputMessage="1" showErrorMessage="1" sqref="G29:AK30 G23:AK24 G14:AK15 G35:AK36 G17:AK18 G20:AK21 G26:AK27 G32:AK33 G11:AK12" xr:uid="{A12D1681-4AAB-4616-8F18-5060087C3CCB}"/>
  </dataValidations>
  <printOptions horizontalCentered="1"/>
  <pageMargins left="0.39370078740157483" right="0.19685039370078741" top="0.39370078740157483" bottom="0.39370078740157483" header="0.19685039370078741" footer="0.19685039370078741"/>
  <pageSetup paperSize="9" scale="83" orientation="landscape"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workbookViewId="0">
      <selection activeCell="B22" sqref="B22"/>
    </sheetView>
  </sheetViews>
  <sheetFormatPr defaultRowHeight="13.5"/>
  <cols>
    <col min="1" max="1" width="23.625" style="52" customWidth="1"/>
    <col min="2" max="2" width="14.75" style="51" customWidth="1"/>
    <col min="3" max="3" width="14.75" style="52" customWidth="1"/>
    <col min="4" max="4" width="27.875" style="51" customWidth="1"/>
    <col min="5" max="16384" width="9" style="52"/>
  </cols>
  <sheetData>
    <row r="1" spans="1:8" ht="32.25" customHeight="1">
      <c r="A1" s="50" t="s">
        <v>29</v>
      </c>
      <c r="D1" s="51" t="s">
        <v>113</v>
      </c>
    </row>
    <row r="2" spans="1:8" ht="33.75" customHeight="1">
      <c r="A2" s="53"/>
      <c r="B2" s="54" t="s">
        <v>12</v>
      </c>
      <c r="C2" s="54" t="s">
        <v>13</v>
      </c>
      <c r="D2" s="54" t="s">
        <v>24</v>
      </c>
    </row>
    <row r="3" spans="1:8" ht="33.75" customHeight="1">
      <c r="A3" s="53" t="s">
        <v>7</v>
      </c>
      <c r="B3" s="55">
        <v>0.1014</v>
      </c>
      <c r="C3" s="55">
        <f>B3/2</f>
        <v>5.0700000000000002E-2</v>
      </c>
      <c r="D3" s="54" t="s">
        <v>96</v>
      </c>
      <c r="G3" s="56" t="s">
        <v>91</v>
      </c>
      <c r="H3" s="56" t="s">
        <v>93</v>
      </c>
    </row>
    <row r="4" spans="1:8" ht="33.75" customHeight="1">
      <c r="A4" s="53" t="s">
        <v>11</v>
      </c>
      <c r="B4" s="55">
        <v>1.7899999999999999E-2</v>
      </c>
      <c r="C4" s="55">
        <f>B4/2</f>
        <v>8.9499999999999996E-3</v>
      </c>
      <c r="D4" s="54" t="s">
        <v>25</v>
      </c>
      <c r="G4" s="56" t="s">
        <v>90</v>
      </c>
    </row>
    <row r="5" spans="1:8" ht="33.75" customHeight="1">
      <c r="A5" s="53" t="s">
        <v>8</v>
      </c>
      <c r="B5" s="55">
        <v>0.183</v>
      </c>
      <c r="C5" s="55">
        <f>B5/2</f>
        <v>9.1499999999999998E-2</v>
      </c>
      <c r="D5" s="54" t="s">
        <v>26</v>
      </c>
      <c r="G5" s="56" t="s">
        <v>92</v>
      </c>
    </row>
    <row r="6" spans="1:8" ht="33.75" customHeight="1">
      <c r="A6" s="53" t="s">
        <v>9</v>
      </c>
      <c r="B6" s="55">
        <v>1.2E-2</v>
      </c>
      <c r="C6" s="55">
        <v>8.0000000000000002E-3</v>
      </c>
      <c r="D6" s="57" t="s">
        <v>27</v>
      </c>
      <c r="G6" s="56"/>
    </row>
    <row r="7" spans="1:8" ht="33.75" customHeight="1">
      <c r="A7" s="53"/>
      <c r="B7" s="54"/>
      <c r="C7" s="54"/>
      <c r="D7" s="57"/>
    </row>
    <row r="8" spans="1:8" ht="33.75" customHeight="1">
      <c r="A8" s="53" t="s">
        <v>10</v>
      </c>
      <c r="B8" s="55">
        <v>3.3999999999999998E-3</v>
      </c>
      <c r="C8" s="55">
        <v>3.3999999999999998E-3</v>
      </c>
      <c r="D8" s="57" t="s">
        <v>88</v>
      </c>
    </row>
    <row r="9" spans="1:8" ht="33.75" customHeight="1">
      <c r="A9" s="53"/>
      <c r="B9" s="57"/>
      <c r="C9" s="54"/>
      <c r="D9" s="57"/>
    </row>
    <row r="10" spans="1:8" ht="33.75" customHeight="1">
      <c r="A10" s="53" t="s">
        <v>28</v>
      </c>
      <c r="B10" s="55">
        <f>SUM(B3:B9)</f>
        <v>0.31770000000000004</v>
      </c>
      <c r="C10" s="55">
        <f>SUM(C3:C9)</f>
        <v>0.16255</v>
      </c>
      <c r="D10" s="57"/>
    </row>
    <row r="13" spans="1:8">
      <c r="A13" s="56" t="s">
        <v>30</v>
      </c>
    </row>
    <row r="14" spans="1:8">
      <c r="A14" s="56" t="s">
        <v>31</v>
      </c>
    </row>
    <row r="15" spans="1:8">
      <c r="A15" s="56" t="s">
        <v>32</v>
      </c>
    </row>
  </sheetData>
  <phoneticPr fontId="4"/>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Sheet1</vt:lpstr>
      <vt:lpstr>記入例</vt:lpstr>
      <vt:lpstr>集計表</vt:lpstr>
      <vt:lpstr>法定福利費</vt:lpstr>
      <vt:lpstr>記入例!Print_Area</vt:lpstr>
      <vt:lpstr>集計表!Print_Area</vt:lpstr>
      <vt:lpstr>記入例!Print_Titles</vt:lpstr>
      <vt:lpstr>集計表!Print_Titles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matsuo.akinori</dc:creator>
  <cp:lastModifiedBy>maekawa.shosuke</cp:lastModifiedBy>
  <cp:lastPrinted>2021-09-15T07:58:34Z</cp:lastPrinted>
  <dcterms:created xsi:type="dcterms:W3CDTF">2008-01-15T05:32:42Z</dcterms:created>
  <dcterms:modified xsi:type="dcterms:W3CDTF">2021-10-12T01:29:32Z</dcterms:modified>
</cp:coreProperties>
</file>